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3er Trim. 2025 Inf.Financ.Trimestral (PUBLICACION)\"/>
    </mc:Choice>
  </mc:AlternateContent>
  <bookViews>
    <workbookView xWindow="0" yWindow="0" windowWidth="13065" windowHeight="3735" tabRatio="885"/>
  </bookViews>
  <sheets>
    <sheet name="COG" sheetId="6" r:id="rId1"/>
    <sheet name="CFG" sheetId="5" r:id="rId2"/>
  </sheets>
  <definedNames>
    <definedName name="_xlnm._FilterDatabase" localSheetId="1" hidden="1">CFG!$A$3:$G$39</definedName>
    <definedName name="_xlnm._FilterDatabase" localSheetId="0" hidden="1">COG!$A$3:$G$75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<sst xmlns="http://schemas.openxmlformats.org/spreadsheetml/2006/main" count="138" uniqueCount="121">
  <si>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</si>
  <si>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</si>
  <si>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</si>
  <si>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</si>
  <si>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</si>
  <si>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</si>
  <si>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</si>
  <si>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</si>
  <si>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</si>
  <si>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</si>
  <si>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</si>
  <si>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</si>
  <si>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</si>
  <si>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</si>
  <si>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</si>
  <si>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</si>
  <si>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</si>
  <si>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</si>
  <si>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</si>
  <si>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</si>
  <si>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</si>
  <si>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</si>
  <si>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</si>
  <si>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</si>
  <si>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</si>
  <si>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</si>
  <si>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</si>
  <si>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</si>
  <si>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</si>
  <si>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</si>
  <si>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</si>
  <si>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</si>
  <si>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</si>
  <si>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</si>
  <si>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</si>
  <si>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</si>
  <si>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</si>
  <si>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</si>
  <si>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</si>
  <si>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</si>
  <si>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</si>
  <si>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</si>
  <si>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</si>
  <si>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</si>
  <si>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</si>
  <si>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</si>
  <si>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</si>
  <si>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</si>
  <si>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</si>
  <si>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</si>
  <si>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</si>
  <si>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</si>
  <si>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</si>
  <si>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</si>
  <si>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</si>
  <si>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</si>
  <si>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</si>
  <si>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</si>
  <si>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</si>
  <si>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</si>
  <si>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</si>
  <si>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</si>
  <si>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</si>
  <si>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</si>
  <si>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</si>
  <si>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</si>
  <si>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</si>
  <si>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</si>
  <si>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</si>
  <si>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</si>
  <si>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</si>
  <si>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</si>
  <si>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</si>
  <si>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</si>
  <si>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</si>
  <si>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</si>
  <si>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</si>
  <si>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</si>
  <si>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</si>
  <si>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</si>
  <si>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</si>
  <si>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</si>
  <si>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</si>
  <si>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</si>
  <si>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</si>
  <si>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</si>
  <si>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</si>
  <si>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</si>
  <si>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</si>
  <si>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</si>
  <si>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</si>
  <si>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</si>
  <si>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</si>
  <si>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</si>
  <si>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</si>
  <si>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</si>
  <si>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</si>
  <si>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</si>
  <si>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</si>
  <si>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</si>
  <si>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</si>
  <si>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</si>
  <si>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</si>
  <si>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</si>
  <si>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</si>
  <si>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</si>
  <si>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</si>
  <si>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</si>
  <si>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</si>
  <si>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</si>
  <si>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</si>
  <si>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</si>
  <si>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</si>
  <si>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MUNICIPIO DE SALAMANCA, GUANAJUATO.
Estado Analítico del Ejercicio del Presupuesto de Egresos
Clasificación por Objeto del Gasto (Capítulo y Concepto)
Del 1 de Enero al 30 de Septiembre de 2025
(Cifras en Pesos)</t>
  </si>
  <si>
    <t>MUNICIPIO DE SALAMANCA, GUANAJUATO.
Estado Analítico del Ejercicio del Presupuesto de Egresos
Clasificación Funcional (Finalidad y Función)
Del 1 de Enero al 30 de Septiembre de 2025
(Cifras en Pesos)</t>
  </si>
  <si>
    <t xml:space="preserve">              ___________________________________________________</t>
  </si>
  <si>
    <t>_________________________________________________</t>
  </si>
  <si>
    <t xml:space="preserve">                     C.P. Pedro Rojas Buenrrostro</t>
  </si>
  <si>
    <t>Lic. Julio César Ernesto Prieto Gallardo</t>
  </si>
  <si>
    <t xml:space="preserve">                            Tesorero Municipal</t>
  </si>
  <si>
    <t>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</si>
</sst>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36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5" fillId="2" borderId="5" xfId="9" applyFont="1" applyFill="1" applyBorder="1" applyAlignment="1">
      <alignment vertical="center"/>
    </xf>
    <xf numFmtId="0" fontId="5" fillId="2" borderId="6" xfId="9" applyFont="1" applyFill="1" applyBorder="1" applyAlignment="1">
      <alignment horizontal="center" vertical="center"/>
    </xf>
    <xf numFmtId="4" fontId="5" fillId="2" borderId="1" xfId="9" applyNumberFormat="1" applyFont="1" applyFill="1" applyBorder="1" applyAlignment="1">
      <alignment horizontal="center" vertical="center" wrapText="1"/>
    </xf>
    <xf numFmtId="0" fontId="5" fillId="0" borderId="5" xfId="9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left" wrapText="1" indent="1"/>
    </xf>
    <xf numFmtId="0" fontId="1" fillId="0" borderId="6" xfId="0" applyFont="1" applyBorder="1" applyAlignment="1">
      <alignment horizontal="left" wrapText="1" indent="1"/>
    </xf>
    <xf numFmtId="0" fontId="5" fillId="0" borderId="5" xfId="9" applyFont="1" applyBorder="1" applyAlignment="1">
      <alignment horizontal="center" vertical="center" wrapText="1"/>
    </xf>
    <xf numFmtId="4" fontId="5" fillId="0" borderId="7" xfId="0" applyNumberFormat="1" applyFont="1" applyBorder="1" applyProtection="1">
      <protection locked="0"/>
    </xf>
    <xf numFmtId="4" fontId="1" fillId="0" borderId="7" xfId="0" applyNumberFormat="1" applyFont="1" applyBorder="1" applyProtection="1">
      <protection locked="0"/>
    </xf>
    <xf numFmtId="4" fontId="1" fillId="0" borderId="6" xfId="0" applyNumberFormat="1" applyFont="1" applyBorder="1" applyProtection="1">
      <protection locked="0"/>
    </xf>
    <xf numFmtId="0" fontId="5" fillId="0" borderId="0" xfId="9" applyFont="1" applyBorder="1" applyAlignment="1">
      <alignment horizontal="center" vertical="center" wrapText="1"/>
    </xf>
    <xf numFmtId="4" fontId="5" fillId="0" borderId="0" xfId="0" applyNumberFormat="1" applyFont="1" applyBorder="1" applyProtection="1">
      <protection locked="0"/>
    </xf>
    <xf numFmtId="4" fontId="1" fillId="0" borderId="0" xfId="0" applyNumberFormat="1" applyFon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4" fontId="5" fillId="0" borderId="1" xfId="0" applyNumberFormat="1" applyFont="1" applyBorder="1" applyProtection="1">
      <protection locked="0"/>
    </xf>
    <xf numFmtId="0" fontId="5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 indent="1"/>
    </xf>
    <xf numFmtId="0" fontId="5" fillId="0" borderId="7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>
      <alignment horizontal="left" indent="1"/>
    </xf>
    <xf numFmtId="4" fontId="5" fillId="0" borderId="5" xfId="0" applyNumberFormat="1" applyFont="1" applyBorder="1" applyProtection="1">
      <protection locked="0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/>
      <protection locked="0"/>
    </xf>
    <xf numFmtId="4" fontId="5" fillId="2" borderId="5" xfId="9" applyNumberFormat="1" applyFont="1" applyFill="1" applyBorder="1" applyAlignment="1">
      <alignment horizontal="center" vertical="center" wrapText="1"/>
    </xf>
    <xf numFmtId="4" fontId="5" fillId="2" borderId="6" xfId="9" applyNumberFormat="1" applyFont="1" applyFill="1" applyBorder="1" applyAlignment="1">
      <alignment horizontal="center" vertical="center" wrapText="1"/>
    </xf>
    <xf numFmtId="0" fontId="5" fillId="2" borderId="2" xfId="9" applyFont="1" applyFill="1" applyBorder="1" applyAlignment="1" applyProtection="1">
      <alignment horizontal="center" vertical="center" wrapText="1"/>
      <protection locked="0"/>
    </xf>
    <xf numFmtId="0" fontId="5" fillId="2" borderId="3" xfId="9" applyFont="1" applyFill="1" applyBorder="1" applyAlignment="1" applyProtection="1">
      <alignment horizontal="center" vertical="center" wrapText="1"/>
      <protection locked="0"/>
    </xf>
    <xf numFmtId="0" fontId="5" fillId="2" borderId="4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showGridLines="0" tabSelected="1" workbookViewId="0">
      <selection activeCell="E104" sqref="E104"/>
    </sheetView>
  </sheetViews>
  <sheetFormatPr baseColWidth="10" defaultColWidth="12" defaultRowHeight="12.75" x14ac:dyDescent="0.2"/>
  <cols>
    <col min="1" max="1" width="62.83203125" style="2" customWidth="1"/>
    <col min="2" max="2" width="19" style="2" customWidth="1"/>
    <col min="3" max="3" width="20.33203125" style="2" customWidth="1"/>
    <col min="4" max="4" width="19" style="2" customWidth="1"/>
    <col min="5" max="5" width="19.83203125" style="2" customWidth="1"/>
    <col min="6" max="7" width="18.33203125" style="2" customWidth="1"/>
    <col min="8" max="16384" width="12" style="2"/>
  </cols>
  <sheetData>
    <row r="1" spans="1:8" ht="70.5" customHeight="1" thickBot="1" x14ac:dyDescent="0.25">
      <c r="A1" s="33" t="s">
        <v>113</v>
      </c>
      <c r="B1" s="34"/>
      <c r="C1" s="34"/>
      <c r="D1" s="34"/>
      <c r="E1" s="34"/>
      <c r="F1" s="34"/>
      <c r="G1" s="35"/>
    </row>
    <row r="2" spans="1:8" ht="16.5" customHeight="1" thickBot="1" x14ac:dyDescent="0.25">
      <c r="A2" s="3"/>
      <c r="B2" s="33" t="s">
        <v>44</v>
      </c>
      <c r="C2" s="34"/>
      <c r="D2" s="34"/>
      <c r="E2" s="34"/>
      <c r="F2" s="35"/>
      <c r="G2" s="31" t="s">
        <v>43</v>
      </c>
    </row>
    <row r="3" spans="1:8" ht="33.75" customHeight="1" thickBot="1" x14ac:dyDescent="0.25">
      <c r="A3" s="4" t="s">
        <v>38</v>
      </c>
      <c r="B3" s="5" t="s">
        <v>39</v>
      </c>
      <c r="C3" s="5" t="s">
        <v>102</v>
      </c>
      <c r="D3" s="5" t="s">
        <v>40</v>
      </c>
      <c r="E3" s="5" t="s">
        <v>41</v>
      </c>
      <c r="F3" s="5" t="s">
        <v>42</v>
      </c>
      <c r="G3" s="32"/>
    </row>
    <row r="4" spans="1:8" ht="15" customHeight="1" x14ac:dyDescent="0.2">
      <c r="A4" s="19" t="s">
        <v>45</v>
      </c>
      <c r="B4" s="24">
        <f>SUM(B5:B11)</f>
        <v>506683386.30999994</v>
      </c>
      <c r="C4" s="24">
        <f>SUM(C5:C11)</f>
        <v>0</v>
      </c>
      <c r="D4" s="24">
        <f>B4+C4</f>
        <v>506683386.30999994</v>
      </c>
      <c r="E4" s="15">
        <f>SUM(E5:E11)</f>
        <v>299650447.83000004</v>
      </c>
      <c r="F4" s="24">
        <f>SUM(F5:F11)</f>
        <v>299650447.83000004</v>
      </c>
      <c r="G4" s="24">
        <f>D4-E4</f>
        <v>207032938.4799999</v>
      </c>
    </row>
    <row r="5" spans="1:8" ht="15" customHeight="1" x14ac:dyDescent="0.2">
      <c r="A5" s="20" t="s">
        <v>49</v>
      </c>
      <c r="B5" s="12">
        <v>292112888.13999999</v>
      </c>
      <c r="C5" s="12">
        <v>-15631734.359999999</v>
      </c>
      <c r="D5" s="12">
        <f t="shared" ref="D5:D68" si="0">B5+C5</f>
        <v>276481153.77999997</v>
      </c>
      <c r="E5" s="16">
        <v>182052375.21000001</v>
      </c>
      <c r="F5" s="12">
        <v>182052375.21000001</v>
      </c>
      <c r="G5" s="12">
        <f t="shared" ref="G5:G68" si="1">D5-E5</f>
        <v>94428778.569999963</v>
      </c>
      <c r="H5" s="25">
        <v>1100</v>
      </c>
    </row>
    <row r="6" spans="1:8" ht="15" customHeight="1" x14ac:dyDescent="0.2">
      <c r="A6" s="20" t="s">
        <v>50</v>
      </c>
      <c r="B6" s="12">
        <v>2035624.21</v>
      </c>
      <c r="C6" s="12">
        <v>2500000</v>
      </c>
      <c r="D6" s="12">
        <f t="shared" si="0"/>
        <v>4535624.21</v>
      </c>
      <c r="E6" s="16">
        <v>3560055.9</v>
      </c>
      <c r="F6" s="12">
        <v>3560055.9</v>
      </c>
      <c r="G6" s="12">
        <f t="shared" si="1"/>
        <v>975568.31</v>
      </c>
      <c r="H6" s="25">
        <v>1200</v>
      </c>
    </row>
    <row r="7" spans="1:8" ht="15" customHeight="1" x14ac:dyDescent="0.2">
      <c r="A7" s="20" t="s">
        <v>51</v>
      </c>
      <c r="B7" s="12">
        <v>59517678.490000002</v>
      </c>
      <c r="C7" s="12">
        <v>3931822.86</v>
      </c>
      <c r="D7" s="12">
        <f t="shared" si="0"/>
        <v>63449501.350000001</v>
      </c>
      <c r="E7" s="16">
        <v>23139858.73</v>
      </c>
      <c r="F7" s="12">
        <v>23139858.73</v>
      </c>
      <c r="G7" s="12">
        <f t="shared" si="1"/>
        <v>40309642.620000005</v>
      </c>
      <c r="H7" s="25">
        <v>1300</v>
      </c>
    </row>
    <row r="8" spans="1:8" ht="15" customHeight="1" x14ac:dyDescent="0.2">
      <c r="A8" s="20" t="s">
        <v>21</v>
      </c>
      <c r="B8" s="12">
        <v>110278901.97</v>
      </c>
      <c r="C8" s="12">
        <v>5468000</v>
      </c>
      <c r="D8" s="12">
        <f t="shared" si="0"/>
        <v>115746901.97</v>
      </c>
      <c r="E8" s="16">
        <v>64377838.210000001</v>
      </c>
      <c r="F8" s="12">
        <v>64377838.210000001</v>
      </c>
      <c r="G8" s="12">
        <f t="shared" si="1"/>
        <v>51369063.759999998</v>
      </c>
      <c r="H8" s="25">
        <v>1400</v>
      </c>
    </row>
    <row r="9" spans="1:8" ht="15" customHeight="1" x14ac:dyDescent="0.2">
      <c r="A9" s="20" t="s">
        <v>52</v>
      </c>
      <c r="B9" s="12">
        <v>41925101.600000001</v>
      </c>
      <c r="C9" s="12">
        <v>805816.45</v>
      </c>
      <c r="D9" s="12">
        <f t="shared" si="0"/>
        <v>42730918.050000004</v>
      </c>
      <c r="E9" s="16">
        <v>26520319.780000001</v>
      </c>
      <c r="F9" s="12">
        <v>26520319.780000001</v>
      </c>
      <c r="G9" s="12">
        <f t="shared" si="1"/>
        <v>16210598.270000003</v>
      </c>
      <c r="H9" s="25">
        <v>1500</v>
      </c>
    </row>
    <row r="10" spans="1:8" ht="15" customHeight="1" x14ac:dyDescent="0.2">
      <c r="A10" s="20" t="s">
        <v>22</v>
      </c>
      <c r="B10" s="12">
        <v>813191.9</v>
      </c>
      <c r="C10" s="12">
        <v>2926095.05</v>
      </c>
      <c r="D10" s="12">
        <f t="shared" si="0"/>
        <v>3739286.9499999997</v>
      </c>
      <c r="E10" s="16">
        <v>0</v>
      </c>
      <c r="F10" s="12">
        <v>0</v>
      </c>
      <c r="G10" s="12">
        <f t="shared" si="1"/>
        <v>3739286.9499999997</v>
      </c>
      <c r="H10" s="25">
        <v>1600</v>
      </c>
    </row>
    <row r="11" spans="1:8" ht="15" customHeight="1" x14ac:dyDescent="0.2">
      <c r="A11" s="20" t="s">
        <v>53</v>
      </c>
      <c r="B11" s="12">
        <v>0</v>
      </c>
      <c r="C11" s="12">
        <v>0</v>
      </c>
      <c r="D11" s="12">
        <f t="shared" si="0"/>
        <v>0</v>
      </c>
      <c r="E11" s="16">
        <v>0</v>
      </c>
      <c r="F11" s="12">
        <v>0</v>
      </c>
      <c r="G11" s="12">
        <f t="shared" si="1"/>
        <v>0</v>
      </c>
      <c r="H11" s="25">
        <v>1700</v>
      </c>
    </row>
    <row r="12" spans="1:8" ht="15" customHeight="1" x14ac:dyDescent="0.2">
      <c r="A12" s="21" t="s">
        <v>105</v>
      </c>
      <c r="B12" s="11">
        <f>SUM(B13:B21)</f>
        <v>105596423.09</v>
      </c>
      <c r="C12" s="11">
        <f>SUM(C13:C21)</f>
        <v>8370077.6699999999</v>
      </c>
      <c r="D12" s="11">
        <f t="shared" si="0"/>
        <v>113966500.76000001</v>
      </c>
      <c r="E12" s="15">
        <f>SUM(E13:E21)</f>
        <v>67380219.74000001</v>
      </c>
      <c r="F12" s="11">
        <f>SUM(F13:F21)</f>
        <v>67357219.74000001</v>
      </c>
      <c r="G12" s="11">
        <f t="shared" si="1"/>
        <v>46586281.019999996</v>
      </c>
      <c r="H12" s="26">
        <v>0</v>
      </c>
    </row>
    <row r="13" spans="1:8" ht="15" customHeight="1" x14ac:dyDescent="0.2">
      <c r="A13" s="20" t="s">
        <v>54</v>
      </c>
      <c r="B13" s="12">
        <v>9504049.8399999999</v>
      </c>
      <c r="C13" s="12">
        <v>170459.04</v>
      </c>
      <c r="D13" s="12">
        <f t="shared" si="0"/>
        <v>9674508.879999999</v>
      </c>
      <c r="E13" s="16">
        <v>6383860.9299999997</v>
      </c>
      <c r="F13" s="12">
        <v>6383860.9299999997</v>
      </c>
      <c r="G13" s="12">
        <f t="shared" si="1"/>
        <v>3290647.9499999993</v>
      </c>
      <c r="H13" s="25">
        <v>2100</v>
      </c>
    </row>
    <row r="14" spans="1:8" ht="15" customHeight="1" x14ac:dyDescent="0.2">
      <c r="A14" s="20" t="s">
        <v>55</v>
      </c>
      <c r="B14" s="12">
        <v>5313703.1399999997</v>
      </c>
      <c r="C14" s="12">
        <v>1545229.28</v>
      </c>
      <c r="D14" s="12">
        <f t="shared" si="0"/>
        <v>6858932.4199999999</v>
      </c>
      <c r="E14" s="16">
        <v>4306927.0999999996</v>
      </c>
      <c r="F14" s="12">
        <v>4306927.0999999996</v>
      </c>
      <c r="G14" s="12">
        <f t="shared" si="1"/>
        <v>2552005.3200000003</v>
      </c>
      <c r="H14" s="25">
        <v>2200</v>
      </c>
    </row>
    <row r="15" spans="1:8" ht="15" customHeight="1" x14ac:dyDescent="0.2">
      <c r="A15" s="20" t="s">
        <v>56</v>
      </c>
      <c r="B15" s="12">
        <v>588560</v>
      </c>
      <c r="C15" s="12">
        <v>-20000</v>
      </c>
      <c r="D15" s="12">
        <f t="shared" si="0"/>
        <v>568560</v>
      </c>
      <c r="E15" s="16">
        <v>12500</v>
      </c>
      <c r="F15" s="12">
        <v>12500</v>
      </c>
      <c r="G15" s="12">
        <f t="shared" si="1"/>
        <v>556060</v>
      </c>
      <c r="H15" s="25">
        <v>2300</v>
      </c>
    </row>
    <row r="16" spans="1:8" ht="15" customHeight="1" x14ac:dyDescent="0.2">
      <c r="A16" s="20" t="s">
        <v>57</v>
      </c>
      <c r="B16" s="12">
        <v>32103718.949999999</v>
      </c>
      <c r="C16" s="12">
        <v>471429.41</v>
      </c>
      <c r="D16" s="12">
        <f t="shared" si="0"/>
        <v>32575148.359999999</v>
      </c>
      <c r="E16" s="16">
        <v>15692555.859999999</v>
      </c>
      <c r="F16" s="12">
        <v>15692555.859999999</v>
      </c>
      <c r="G16" s="12">
        <f t="shared" si="1"/>
        <v>16882592.5</v>
      </c>
      <c r="H16" s="25">
        <v>2400</v>
      </c>
    </row>
    <row r="17" spans="1:8" ht="15" customHeight="1" x14ac:dyDescent="0.2">
      <c r="A17" s="20" t="s">
        <v>58</v>
      </c>
      <c r="B17" s="12">
        <v>1990042.66</v>
      </c>
      <c r="C17" s="12">
        <v>1885105</v>
      </c>
      <c r="D17" s="12">
        <f t="shared" si="0"/>
        <v>3875147.66</v>
      </c>
      <c r="E17" s="16">
        <v>1363029.75</v>
      </c>
      <c r="F17" s="12">
        <v>1363029.75</v>
      </c>
      <c r="G17" s="12">
        <f t="shared" si="1"/>
        <v>2512117.91</v>
      </c>
      <c r="H17" s="25">
        <v>2500</v>
      </c>
    </row>
    <row r="18" spans="1:8" ht="15" customHeight="1" x14ac:dyDescent="0.2">
      <c r="A18" s="20" t="s">
        <v>59</v>
      </c>
      <c r="B18" s="12">
        <v>26534424.879999999</v>
      </c>
      <c r="C18" s="12">
        <v>3446511.61</v>
      </c>
      <c r="D18" s="12">
        <f t="shared" si="0"/>
        <v>29980936.489999998</v>
      </c>
      <c r="E18" s="16">
        <v>22385214.460000001</v>
      </c>
      <c r="F18" s="12">
        <v>22385214.460000001</v>
      </c>
      <c r="G18" s="12">
        <f t="shared" si="1"/>
        <v>7595722.0299999975</v>
      </c>
      <c r="H18" s="25">
        <v>2600</v>
      </c>
    </row>
    <row r="19" spans="1:8" ht="15" customHeight="1" x14ac:dyDescent="0.2">
      <c r="A19" s="20" t="s">
        <v>60</v>
      </c>
      <c r="B19" s="12">
        <v>16920360.469999999</v>
      </c>
      <c r="C19" s="12">
        <v>723430.2</v>
      </c>
      <c r="D19" s="12">
        <f t="shared" si="0"/>
        <v>17643790.669999998</v>
      </c>
      <c r="E19" s="16">
        <v>7273390.5999999996</v>
      </c>
      <c r="F19" s="12">
        <v>7250390.5999999996</v>
      </c>
      <c r="G19" s="12">
        <f t="shared" si="1"/>
        <v>10370400.069999998</v>
      </c>
      <c r="H19" s="25">
        <v>2700</v>
      </c>
    </row>
    <row r="20" spans="1:8" ht="15" customHeight="1" x14ac:dyDescent="0.2">
      <c r="A20" s="20" t="s">
        <v>61</v>
      </c>
      <c r="B20" s="12">
        <v>975780</v>
      </c>
      <c r="C20" s="12">
        <v>557913.13</v>
      </c>
      <c r="D20" s="12">
        <f t="shared" si="0"/>
        <v>1533693.13</v>
      </c>
      <c r="E20" s="16">
        <v>1509706.78</v>
      </c>
      <c r="F20" s="12">
        <v>1509706.78</v>
      </c>
      <c r="G20" s="12">
        <f t="shared" si="1"/>
        <v>23986.34999999986</v>
      </c>
      <c r="H20" s="25">
        <v>2800</v>
      </c>
    </row>
    <row r="21" spans="1:8" ht="15" customHeight="1" x14ac:dyDescent="0.2">
      <c r="A21" s="20" t="s">
        <v>62</v>
      </c>
      <c r="B21" s="12">
        <v>11665783.15</v>
      </c>
      <c r="C21" s="12">
        <v>-410000</v>
      </c>
      <c r="D21" s="12">
        <f t="shared" si="0"/>
        <v>11255783.15</v>
      </c>
      <c r="E21" s="16">
        <v>8453034.2599999998</v>
      </c>
      <c r="F21" s="12">
        <v>8453034.2599999998</v>
      </c>
      <c r="G21" s="12">
        <f t="shared" si="1"/>
        <v>2802748.8900000006</v>
      </c>
      <c r="H21" s="25">
        <v>2900</v>
      </c>
    </row>
    <row r="22" spans="1:8" ht="15" customHeight="1" x14ac:dyDescent="0.2">
      <c r="A22" s="21" t="s">
        <v>46</v>
      </c>
      <c r="B22" s="11">
        <f>SUM(B23:B31)</f>
        <v>135815273.30000001</v>
      </c>
      <c r="C22" s="11">
        <f>SUM(C23:C31)</f>
        <v>65517488.370000005</v>
      </c>
      <c r="D22" s="11">
        <f t="shared" si="0"/>
        <v>201332761.67000002</v>
      </c>
      <c r="E22" s="15">
        <f>SUM(E23:E31)</f>
        <v>109201420.69999999</v>
      </c>
      <c r="F22" s="11">
        <f>SUM(F23:F31)</f>
        <v>109155933.53999999</v>
      </c>
      <c r="G22" s="11">
        <f t="shared" si="1"/>
        <v>92131340.970000029</v>
      </c>
      <c r="H22" s="26">
        <v>0</v>
      </c>
    </row>
    <row r="23" spans="1:8" ht="15" customHeight="1" x14ac:dyDescent="0.2">
      <c r="A23" s="20" t="s">
        <v>63</v>
      </c>
      <c r="B23" s="12">
        <v>34290942.780000001</v>
      </c>
      <c r="C23" s="12">
        <v>18418728.100000001</v>
      </c>
      <c r="D23" s="12">
        <f t="shared" si="0"/>
        <v>52709670.880000003</v>
      </c>
      <c r="E23" s="16">
        <v>42765788.469999999</v>
      </c>
      <c r="F23" s="12">
        <v>42765788.469999999</v>
      </c>
      <c r="G23" s="12">
        <f t="shared" si="1"/>
        <v>9943882.4100000039</v>
      </c>
      <c r="H23" s="25">
        <v>3100</v>
      </c>
    </row>
    <row r="24" spans="1:8" ht="15" customHeight="1" x14ac:dyDescent="0.2">
      <c r="A24" s="20" t="s">
        <v>64</v>
      </c>
      <c r="B24" s="12">
        <v>7510303.8799999999</v>
      </c>
      <c r="C24" s="12">
        <v>2738544.34</v>
      </c>
      <c r="D24" s="12">
        <f t="shared" si="0"/>
        <v>10248848.219999999</v>
      </c>
      <c r="E24" s="16">
        <v>4502028.9000000004</v>
      </c>
      <c r="F24" s="12">
        <v>4502028.9000000004</v>
      </c>
      <c r="G24" s="12">
        <f t="shared" si="1"/>
        <v>5746819.3199999984</v>
      </c>
      <c r="H24" s="25">
        <v>3200</v>
      </c>
    </row>
    <row r="25" spans="1:8" ht="15" customHeight="1" x14ac:dyDescent="0.2">
      <c r="A25" s="20" t="s">
        <v>65</v>
      </c>
      <c r="B25" s="12">
        <v>26105637.98</v>
      </c>
      <c r="C25" s="12">
        <v>33137133.93</v>
      </c>
      <c r="D25" s="12">
        <f t="shared" si="0"/>
        <v>59242771.909999996</v>
      </c>
      <c r="E25" s="16">
        <v>11427158.810000001</v>
      </c>
      <c r="F25" s="12">
        <v>11416254.810000001</v>
      </c>
      <c r="G25" s="12">
        <f t="shared" si="1"/>
        <v>47815613.099999994</v>
      </c>
      <c r="H25" s="25">
        <v>3300</v>
      </c>
    </row>
    <row r="26" spans="1:8" ht="15" customHeight="1" x14ac:dyDescent="0.2">
      <c r="A26" s="20" t="s">
        <v>66</v>
      </c>
      <c r="B26" s="12">
        <v>7900000</v>
      </c>
      <c r="C26" s="12">
        <v>-290616.74</v>
      </c>
      <c r="D26" s="12">
        <f t="shared" si="0"/>
        <v>7609383.2599999998</v>
      </c>
      <c r="E26" s="16">
        <v>6184817.5700000003</v>
      </c>
      <c r="F26" s="12">
        <v>6184817.5700000003</v>
      </c>
      <c r="G26" s="12">
        <f t="shared" si="1"/>
        <v>1424565.6899999995</v>
      </c>
      <c r="H26" s="25">
        <v>3400</v>
      </c>
    </row>
    <row r="27" spans="1:8" ht="15" customHeight="1" x14ac:dyDescent="0.2">
      <c r="A27" s="20" t="s">
        <v>67</v>
      </c>
      <c r="B27" s="12">
        <v>18964783.809999999</v>
      </c>
      <c r="C27" s="12">
        <v>4346473.74</v>
      </c>
      <c r="D27" s="12">
        <f t="shared" si="0"/>
        <v>23311257.549999997</v>
      </c>
      <c r="E27" s="16">
        <v>16728808.800000001</v>
      </c>
      <c r="F27" s="12">
        <v>16728808.800000001</v>
      </c>
      <c r="G27" s="12">
        <f t="shared" si="1"/>
        <v>6582448.7499999963</v>
      </c>
      <c r="H27" s="25">
        <v>3500</v>
      </c>
    </row>
    <row r="28" spans="1:8" ht="15" customHeight="1" x14ac:dyDescent="0.2">
      <c r="A28" s="20" t="s">
        <v>111</v>
      </c>
      <c r="B28" s="12">
        <v>9165708.8000000007</v>
      </c>
      <c r="C28" s="12">
        <v>87390</v>
      </c>
      <c r="D28" s="12">
        <f t="shared" si="0"/>
        <v>9253098.8000000007</v>
      </c>
      <c r="E28" s="16">
        <v>2982954.28</v>
      </c>
      <c r="F28" s="12">
        <v>2982954.28</v>
      </c>
      <c r="G28" s="12">
        <f t="shared" si="1"/>
        <v>6270144.5200000014</v>
      </c>
      <c r="H28" s="25">
        <v>3600</v>
      </c>
    </row>
    <row r="29" spans="1:8" ht="15" customHeight="1" x14ac:dyDescent="0.2">
      <c r="A29" s="20" t="s">
        <v>68</v>
      </c>
      <c r="B29" s="12">
        <v>1148335.01</v>
      </c>
      <c r="C29" s="12">
        <v>110000</v>
      </c>
      <c r="D29" s="12">
        <f t="shared" si="0"/>
        <v>1258335.01</v>
      </c>
      <c r="E29" s="16">
        <v>286761.23</v>
      </c>
      <c r="F29" s="12">
        <v>252178.07</v>
      </c>
      <c r="G29" s="12">
        <f t="shared" si="1"/>
        <v>971573.78</v>
      </c>
      <c r="H29" s="25">
        <v>3700</v>
      </c>
    </row>
    <row r="30" spans="1:8" ht="15" customHeight="1" x14ac:dyDescent="0.2">
      <c r="A30" s="20" t="s">
        <v>69</v>
      </c>
      <c r="B30" s="12">
        <v>10602352</v>
      </c>
      <c r="C30" s="12">
        <v>4743836</v>
      </c>
      <c r="D30" s="12">
        <f t="shared" si="0"/>
        <v>15346188</v>
      </c>
      <c r="E30" s="16">
        <v>11839160.6</v>
      </c>
      <c r="F30" s="12">
        <v>11839160.6</v>
      </c>
      <c r="G30" s="12">
        <f t="shared" si="1"/>
        <v>3507027.4000000004</v>
      </c>
      <c r="H30" s="25">
        <v>3800</v>
      </c>
    </row>
    <row r="31" spans="1:8" ht="15" customHeight="1" x14ac:dyDescent="0.2">
      <c r="A31" s="20" t="s">
        <v>8</v>
      </c>
      <c r="B31" s="12">
        <v>20127209.039999999</v>
      </c>
      <c r="C31" s="12">
        <v>2225999</v>
      </c>
      <c r="D31" s="12">
        <f t="shared" si="0"/>
        <v>22353208.039999999</v>
      </c>
      <c r="E31" s="16">
        <v>12483942.039999999</v>
      </c>
      <c r="F31" s="12">
        <v>12483942.039999999</v>
      </c>
      <c r="G31" s="12">
        <f t="shared" si="1"/>
        <v>9869266</v>
      </c>
      <c r="H31" s="25">
        <v>3900</v>
      </c>
    </row>
    <row r="32" spans="1:8" ht="15" customHeight="1" x14ac:dyDescent="0.2">
      <c r="A32" s="21" t="s">
        <v>106</v>
      </c>
      <c r="B32" s="11">
        <f>SUM(B33:B41)</f>
        <v>153489615.72999999</v>
      </c>
      <c r="C32" s="11">
        <f>SUM(C33:C41)</f>
        <v>6499316.7299999995</v>
      </c>
      <c r="D32" s="11">
        <f t="shared" si="0"/>
        <v>159988932.45999998</v>
      </c>
      <c r="E32" s="15">
        <f>SUM(E33:E41)</f>
        <v>112315845.17999999</v>
      </c>
      <c r="F32" s="11">
        <f>SUM(F33:F41)</f>
        <v>112315845.17999999</v>
      </c>
      <c r="G32" s="11">
        <f t="shared" si="1"/>
        <v>47673087.279999986</v>
      </c>
      <c r="H32" s="26">
        <v>0</v>
      </c>
    </row>
    <row r="33" spans="1:8" ht="15" customHeight="1" x14ac:dyDescent="0.2">
      <c r="A33" s="20" t="s">
        <v>70</v>
      </c>
      <c r="B33" s="12">
        <v>0</v>
      </c>
      <c r="C33" s="12">
        <v>1200000</v>
      </c>
      <c r="D33" s="12">
        <f t="shared" si="0"/>
        <v>1200000</v>
      </c>
      <c r="E33" s="16">
        <v>1200000</v>
      </c>
      <c r="F33" s="12">
        <v>1200000</v>
      </c>
      <c r="G33" s="12">
        <f t="shared" si="1"/>
        <v>0</v>
      </c>
      <c r="H33" s="25">
        <v>4100</v>
      </c>
    </row>
    <row r="34" spans="1:8" ht="15" customHeight="1" x14ac:dyDescent="0.2">
      <c r="A34" s="20" t="s">
        <v>71</v>
      </c>
      <c r="B34" s="12">
        <v>94486943.739999995</v>
      </c>
      <c r="C34" s="12">
        <v>4075604.93</v>
      </c>
      <c r="D34" s="12">
        <f t="shared" si="0"/>
        <v>98562548.670000002</v>
      </c>
      <c r="E34" s="16">
        <v>73305565.549999997</v>
      </c>
      <c r="F34" s="12">
        <v>73305565.549999997</v>
      </c>
      <c r="G34" s="12">
        <f t="shared" si="1"/>
        <v>25256983.120000005</v>
      </c>
      <c r="H34" s="25">
        <v>4200</v>
      </c>
    </row>
    <row r="35" spans="1:8" ht="15" customHeight="1" x14ac:dyDescent="0.2">
      <c r="A35" s="20" t="s">
        <v>72</v>
      </c>
      <c r="B35" s="12">
        <v>23850000</v>
      </c>
      <c r="C35" s="12">
        <v>-566388.19999999995</v>
      </c>
      <c r="D35" s="12">
        <f t="shared" si="0"/>
        <v>23283611.800000001</v>
      </c>
      <c r="E35" s="16">
        <v>8366960</v>
      </c>
      <c r="F35" s="12">
        <v>8366960</v>
      </c>
      <c r="G35" s="12">
        <f t="shared" si="1"/>
        <v>14916651.800000001</v>
      </c>
      <c r="H35" s="25">
        <v>4300</v>
      </c>
    </row>
    <row r="36" spans="1:8" ht="15" customHeight="1" x14ac:dyDescent="0.2">
      <c r="A36" s="20" t="s">
        <v>73</v>
      </c>
      <c r="B36" s="12">
        <v>35152671.990000002</v>
      </c>
      <c r="C36" s="12">
        <v>1790100</v>
      </c>
      <c r="D36" s="12">
        <f t="shared" si="0"/>
        <v>36942771.990000002</v>
      </c>
      <c r="E36" s="16">
        <v>29443319.629999999</v>
      </c>
      <c r="F36" s="12">
        <v>29443319.629999999</v>
      </c>
      <c r="G36" s="12">
        <f t="shared" si="1"/>
        <v>7499452.3600000031</v>
      </c>
      <c r="H36" s="25">
        <v>4400</v>
      </c>
    </row>
    <row r="37" spans="1:8" ht="15" customHeight="1" x14ac:dyDescent="0.2">
      <c r="A37" s="20" t="s">
        <v>27</v>
      </c>
      <c r="B37" s="12">
        <v>0</v>
      </c>
      <c r="C37" s="12">
        <v>0</v>
      </c>
      <c r="D37" s="12">
        <f t="shared" si="0"/>
        <v>0</v>
      </c>
      <c r="E37" s="16">
        <v>0</v>
      </c>
      <c r="F37" s="12">
        <v>0</v>
      </c>
      <c r="G37" s="12">
        <f t="shared" si="1"/>
        <v>0</v>
      </c>
      <c r="H37" s="25">
        <v>4500</v>
      </c>
    </row>
    <row r="38" spans="1:8" ht="15" customHeight="1" x14ac:dyDescent="0.2">
      <c r="A38" s="20" t="s">
        <v>74</v>
      </c>
      <c r="B38" s="12">
        <v>0</v>
      </c>
      <c r="C38" s="12">
        <v>0</v>
      </c>
      <c r="D38" s="12">
        <f t="shared" si="0"/>
        <v>0</v>
      </c>
      <c r="E38" s="16">
        <v>0</v>
      </c>
      <c r="F38" s="12">
        <v>0</v>
      </c>
      <c r="G38" s="12">
        <f t="shared" si="1"/>
        <v>0</v>
      </c>
      <c r="H38" s="25">
        <v>4600</v>
      </c>
    </row>
    <row r="39" spans="1:8" ht="15" customHeight="1" x14ac:dyDescent="0.2">
      <c r="A39" s="20" t="s">
        <v>75</v>
      </c>
      <c r="B39" s="12">
        <v>0</v>
      </c>
      <c r="C39" s="12">
        <v>0</v>
      </c>
      <c r="D39" s="12">
        <f t="shared" si="0"/>
        <v>0</v>
      </c>
      <c r="E39" s="16">
        <v>0</v>
      </c>
      <c r="F39" s="12">
        <v>0</v>
      </c>
      <c r="G39" s="12">
        <f t="shared" si="1"/>
        <v>0</v>
      </c>
      <c r="H39" s="25">
        <v>4700</v>
      </c>
    </row>
    <row r="40" spans="1:8" ht="15" customHeight="1" x14ac:dyDescent="0.2">
      <c r="A40" s="20" t="s">
        <v>23</v>
      </c>
      <c r="B40" s="12">
        <v>0</v>
      </c>
      <c r="C40" s="12">
        <v>0</v>
      </c>
      <c r="D40" s="12">
        <f t="shared" si="0"/>
        <v>0</v>
      </c>
      <c r="E40" s="16">
        <v>0</v>
      </c>
      <c r="F40" s="12">
        <v>0</v>
      </c>
      <c r="G40" s="12">
        <f t="shared" si="1"/>
        <v>0</v>
      </c>
      <c r="H40" s="25">
        <v>4800</v>
      </c>
    </row>
    <row r="41" spans="1:8" ht="15" customHeight="1" x14ac:dyDescent="0.2">
      <c r="A41" s="20" t="s">
        <v>76</v>
      </c>
      <c r="B41" s="12">
        <v>0</v>
      </c>
      <c r="C41" s="12">
        <v>0</v>
      </c>
      <c r="D41" s="12">
        <f t="shared" si="0"/>
        <v>0</v>
      </c>
      <c r="E41" s="16">
        <v>0</v>
      </c>
      <c r="F41" s="12">
        <v>0</v>
      </c>
      <c r="G41" s="12">
        <f t="shared" si="1"/>
        <v>0</v>
      </c>
      <c r="H41" s="25">
        <v>4900</v>
      </c>
    </row>
    <row r="42" spans="1:8" ht="15" customHeight="1" x14ac:dyDescent="0.2">
      <c r="A42" s="21" t="s">
        <v>107</v>
      </c>
      <c r="B42" s="11">
        <f>SUM(B43:B51)</f>
        <v>19876026.879999999</v>
      </c>
      <c r="C42" s="11">
        <f>SUM(C43:C51)</f>
        <v>93678407.149999991</v>
      </c>
      <c r="D42" s="11">
        <f t="shared" si="0"/>
        <v>113554434.02999999</v>
      </c>
      <c r="E42" s="15">
        <f>SUM(E43:E51)</f>
        <v>38970903.419999994</v>
      </c>
      <c r="F42" s="11">
        <f>SUM(F43:F51)</f>
        <v>38970903.419999994</v>
      </c>
      <c r="G42" s="11">
        <f t="shared" si="1"/>
        <v>74583530.609999985</v>
      </c>
      <c r="H42" s="26">
        <v>0</v>
      </c>
    </row>
    <row r="43" spans="1:8" ht="15" customHeight="1" x14ac:dyDescent="0.2">
      <c r="A43" s="22" t="s">
        <v>77</v>
      </c>
      <c r="B43" s="12">
        <v>4087124</v>
      </c>
      <c r="C43" s="12">
        <v>869752.53</v>
      </c>
      <c r="D43" s="12">
        <f t="shared" si="0"/>
        <v>4956876.53</v>
      </c>
      <c r="E43" s="16">
        <v>3732335.48</v>
      </c>
      <c r="F43" s="12">
        <v>3732335.48</v>
      </c>
      <c r="G43" s="12">
        <f t="shared" si="1"/>
        <v>1224541.0500000003</v>
      </c>
      <c r="H43" s="25">
        <v>5100</v>
      </c>
    </row>
    <row r="44" spans="1:8" ht="15" customHeight="1" x14ac:dyDescent="0.2">
      <c r="A44" s="20" t="s">
        <v>78</v>
      </c>
      <c r="B44" s="12">
        <v>746181.09</v>
      </c>
      <c r="C44" s="12">
        <v>9124600</v>
      </c>
      <c r="D44" s="12">
        <f t="shared" si="0"/>
        <v>9870781.0899999999</v>
      </c>
      <c r="E44" s="16">
        <v>6150751.96</v>
      </c>
      <c r="F44" s="12">
        <v>6150751.96</v>
      </c>
      <c r="G44" s="12">
        <f t="shared" si="1"/>
        <v>3720029.13</v>
      </c>
      <c r="H44" s="25">
        <v>5200</v>
      </c>
    </row>
    <row r="45" spans="1:8" ht="15" customHeight="1" x14ac:dyDescent="0.2">
      <c r="A45" s="20" t="s">
        <v>79</v>
      </c>
      <c r="B45" s="12">
        <v>634497.30000000005</v>
      </c>
      <c r="C45" s="12">
        <v>0</v>
      </c>
      <c r="D45" s="12">
        <f t="shared" si="0"/>
        <v>634497.30000000005</v>
      </c>
      <c r="E45" s="16">
        <v>464000</v>
      </c>
      <c r="F45" s="12">
        <v>464000</v>
      </c>
      <c r="G45" s="12">
        <f t="shared" si="1"/>
        <v>170497.30000000005</v>
      </c>
      <c r="H45" s="25">
        <v>5300</v>
      </c>
    </row>
    <row r="46" spans="1:8" ht="15" customHeight="1" x14ac:dyDescent="0.2">
      <c r="A46" s="20" t="s">
        <v>80</v>
      </c>
      <c r="B46" s="12">
        <v>0</v>
      </c>
      <c r="C46" s="12">
        <v>46814870.710000001</v>
      </c>
      <c r="D46" s="12">
        <f t="shared" si="0"/>
        <v>46814870.710000001</v>
      </c>
      <c r="E46" s="16">
        <v>18162173.390000001</v>
      </c>
      <c r="F46" s="12">
        <v>18162173.390000001</v>
      </c>
      <c r="G46" s="12">
        <f t="shared" si="1"/>
        <v>28652697.32</v>
      </c>
      <c r="H46" s="25">
        <v>5400</v>
      </c>
    </row>
    <row r="47" spans="1:8" ht="15" customHeight="1" x14ac:dyDescent="0.2">
      <c r="A47" s="20" t="s">
        <v>81</v>
      </c>
      <c r="B47" s="12">
        <v>1342973.35</v>
      </c>
      <c r="C47" s="12">
        <v>6773026.6500000004</v>
      </c>
      <c r="D47" s="12">
        <f t="shared" si="0"/>
        <v>8116000</v>
      </c>
      <c r="E47" s="16">
        <v>6783836.0499999998</v>
      </c>
      <c r="F47" s="12">
        <v>6783836.0499999998</v>
      </c>
      <c r="G47" s="12">
        <f t="shared" si="1"/>
        <v>1332163.9500000002</v>
      </c>
      <c r="H47" s="25">
        <v>5500</v>
      </c>
    </row>
    <row r="48" spans="1:8" ht="15" customHeight="1" x14ac:dyDescent="0.2">
      <c r="A48" s="20" t="s">
        <v>82</v>
      </c>
      <c r="B48" s="12">
        <v>2208703.44</v>
      </c>
      <c r="C48" s="12">
        <v>31470549.52</v>
      </c>
      <c r="D48" s="12">
        <f t="shared" si="0"/>
        <v>33679252.960000001</v>
      </c>
      <c r="E48" s="16">
        <v>1777806.54</v>
      </c>
      <c r="F48" s="12">
        <v>1777806.54</v>
      </c>
      <c r="G48" s="12">
        <f t="shared" si="1"/>
        <v>31901446.420000002</v>
      </c>
      <c r="H48" s="25">
        <v>5600</v>
      </c>
    </row>
    <row r="49" spans="1:8" ht="15" customHeight="1" x14ac:dyDescent="0.2">
      <c r="A49" s="20" t="s">
        <v>83</v>
      </c>
      <c r="B49" s="12">
        <v>0</v>
      </c>
      <c r="C49" s="12">
        <v>0</v>
      </c>
      <c r="D49" s="12">
        <f t="shared" si="0"/>
        <v>0</v>
      </c>
      <c r="E49" s="16">
        <v>0</v>
      </c>
      <c r="F49" s="12">
        <v>0</v>
      </c>
      <c r="G49" s="12">
        <f t="shared" si="1"/>
        <v>0</v>
      </c>
      <c r="H49" s="25">
        <v>5700</v>
      </c>
    </row>
    <row r="50" spans="1:8" ht="15" customHeight="1" x14ac:dyDescent="0.2">
      <c r="A50" s="20" t="s">
        <v>84</v>
      </c>
      <c r="B50" s="12">
        <v>10000000</v>
      </c>
      <c r="C50" s="12">
        <v>-5674392.2599999998</v>
      </c>
      <c r="D50" s="12">
        <f t="shared" si="0"/>
        <v>4325607.74</v>
      </c>
      <c r="E50" s="16">
        <v>0</v>
      </c>
      <c r="F50" s="12">
        <v>0</v>
      </c>
      <c r="G50" s="12">
        <f t="shared" si="1"/>
        <v>4325607.74</v>
      </c>
      <c r="H50" s="25">
        <v>5800</v>
      </c>
    </row>
    <row r="51" spans="1:8" ht="15" customHeight="1" x14ac:dyDescent="0.2">
      <c r="A51" s="20" t="s">
        <v>85</v>
      </c>
      <c r="B51" s="12">
        <v>856547.7</v>
      </c>
      <c r="C51" s="12">
        <v>4300000</v>
      </c>
      <c r="D51" s="12">
        <f t="shared" si="0"/>
        <v>5156547.7</v>
      </c>
      <c r="E51" s="16">
        <v>1900000</v>
      </c>
      <c r="F51" s="12">
        <v>1900000</v>
      </c>
      <c r="G51" s="12">
        <f t="shared" si="1"/>
        <v>3256547.7</v>
      </c>
      <c r="H51" s="25">
        <v>5900</v>
      </c>
    </row>
    <row r="52" spans="1:8" ht="15" customHeight="1" x14ac:dyDescent="0.2">
      <c r="A52" s="21" t="s">
        <v>47</v>
      </c>
      <c r="B52" s="11">
        <f>SUM(B53:B55)</f>
        <v>162958106.09999999</v>
      </c>
      <c r="C52" s="11">
        <f>SUM(C53:C55)</f>
        <v>70685269.870000005</v>
      </c>
      <c r="D52" s="11">
        <f t="shared" si="0"/>
        <v>233643375.97</v>
      </c>
      <c r="E52" s="15">
        <f>SUM(E53:E55)</f>
        <v>63935666.729999997</v>
      </c>
      <c r="F52" s="11">
        <f>SUM(F53:F55)</f>
        <v>63935666.729999997</v>
      </c>
      <c r="G52" s="11">
        <f t="shared" si="1"/>
        <v>169707709.24000001</v>
      </c>
      <c r="H52" s="26">
        <v>0</v>
      </c>
    </row>
    <row r="53" spans="1:8" ht="15" customHeight="1" x14ac:dyDescent="0.2">
      <c r="A53" s="20" t="s">
        <v>86</v>
      </c>
      <c r="B53" s="12">
        <v>162958106.09999999</v>
      </c>
      <c r="C53" s="12">
        <v>17033499.16</v>
      </c>
      <c r="D53" s="12">
        <f t="shared" si="0"/>
        <v>179991605.25999999</v>
      </c>
      <c r="E53" s="16">
        <v>63935666.729999997</v>
      </c>
      <c r="F53" s="12">
        <v>63935666.729999997</v>
      </c>
      <c r="G53" s="12">
        <f t="shared" si="1"/>
        <v>116055938.53</v>
      </c>
      <c r="H53" s="25">
        <v>6100</v>
      </c>
    </row>
    <row r="54" spans="1:8" ht="15" customHeight="1" x14ac:dyDescent="0.2">
      <c r="A54" s="20" t="s">
        <v>87</v>
      </c>
      <c r="B54" s="12">
        <v>0</v>
      </c>
      <c r="C54" s="12">
        <v>53651770.710000001</v>
      </c>
      <c r="D54" s="12">
        <f t="shared" si="0"/>
        <v>53651770.710000001</v>
      </c>
      <c r="E54" s="16">
        <v>0</v>
      </c>
      <c r="F54" s="12">
        <v>0</v>
      </c>
      <c r="G54" s="12">
        <f t="shared" si="1"/>
        <v>53651770.710000001</v>
      </c>
      <c r="H54" s="25">
        <v>6200</v>
      </c>
    </row>
    <row r="55" spans="1:8" ht="15" customHeight="1" x14ac:dyDescent="0.2">
      <c r="A55" s="20" t="s">
        <v>88</v>
      </c>
      <c r="B55" s="12">
        <v>0</v>
      </c>
      <c r="C55" s="12">
        <v>0</v>
      </c>
      <c r="D55" s="12">
        <f t="shared" si="0"/>
        <v>0</v>
      </c>
      <c r="E55" s="16">
        <v>0</v>
      </c>
      <c r="F55" s="12">
        <v>0</v>
      </c>
      <c r="G55" s="12">
        <f t="shared" si="1"/>
        <v>0</v>
      </c>
      <c r="H55" s="25">
        <v>6300</v>
      </c>
    </row>
    <row r="56" spans="1:8" ht="15" customHeight="1" x14ac:dyDescent="0.2">
      <c r="A56" s="21" t="s">
        <v>108</v>
      </c>
      <c r="B56" s="11">
        <f>SUM(B57:B63)</f>
        <v>10000000</v>
      </c>
      <c r="C56" s="11">
        <f>SUM(C57:C63)</f>
        <v>-2908221.4</v>
      </c>
      <c r="D56" s="11">
        <f t="shared" si="0"/>
        <v>7091778.5999999996</v>
      </c>
      <c r="E56" s="15">
        <f>SUM(E57:E63)</f>
        <v>0</v>
      </c>
      <c r="F56" s="11">
        <f>SUM(F57:F63)</f>
        <v>0</v>
      </c>
      <c r="G56" s="11">
        <f t="shared" si="1"/>
        <v>7091778.5999999996</v>
      </c>
      <c r="H56" s="26">
        <v>0</v>
      </c>
    </row>
    <row r="57" spans="1:8" ht="15" customHeight="1" x14ac:dyDescent="0.2">
      <c r="A57" s="20" t="s">
        <v>112</v>
      </c>
      <c r="B57" s="12">
        <v>0</v>
      </c>
      <c r="C57" s="12">
        <v>0</v>
      </c>
      <c r="D57" s="12">
        <f t="shared" si="0"/>
        <v>0</v>
      </c>
      <c r="E57" s="16">
        <v>0</v>
      </c>
      <c r="F57" s="12">
        <v>0</v>
      </c>
      <c r="G57" s="12">
        <f t="shared" si="1"/>
        <v>0</v>
      </c>
      <c r="H57" s="25">
        <v>7100</v>
      </c>
    </row>
    <row r="58" spans="1:8" ht="15" customHeight="1" x14ac:dyDescent="0.2">
      <c r="A58" s="20" t="s">
        <v>89</v>
      </c>
      <c r="B58" s="12">
        <v>0</v>
      </c>
      <c r="C58" s="12">
        <v>0</v>
      </c>
      <c r="D58" s="12">
        <f t="shared" si="0"/>
        <v>0</v>
      </c>
      <c r="E58" s="16">
        <v>0</v>
      </c>
      <c r="F58" s="12">
        <v>0</v>
      </c>
      <c r="G58" s="12">
        <f t="shared" si="1"/>
        <v>0</v>
      </c>
      <c r="H58" s="25">
        <v>7200</v>
      </c>
    </row>
    <row r="59" spans="1:8" ht="15" customHeight="1" x14ac:dyDescent="0.2">
      <c r="A59" s="20" t="s">
        <v>90</v>
      </c>
      <c r="B59" s="12">
        <v>0</v>
      </c>
      <c r="C59" s="12">
        <v>0</v>
      </c>
      <c r="D59" s="12">
        <f t="shared" si="0"/>
        <v>0</v>
      </c>
      <c r="E59" s="16">
        <v>0</v>
      </c>
      <c r="F59" s="12">
        <v>0</v>
      </c>
      <c r="G59" s="12">
        <f t="shared" si="1"/>
        <v>0</v>
      </c>
      <c r="H59" s="25">
        <v>7300</v>
      </c>
    </row>
    <row r="60" spans="1:8" ht="15" customHeight="1" x14ac:dyDescent="0.2">
      <c r="A60" s="20" t="s">
        <v>91</v>
      </c>
      <c r="B60" s="12">
        <v>0</v>
      </c>
      <c r="C60" s="12">
        <v>0</v>
      </c>
      <c r="D60" s="12">
        <f t="shared" si="0"/>
        <v>0</v>
      </c>
      <c r="E60" s="16">
        <v>0</v>
      </c>
      <c r="F60" s="12">
        <v>0</v>
      </c>
      <c r="G60" s="12">
        <f t="shared" si="1"/>
        <v>0</v>
      </c>
      <c r="H60" s="25">
        <v>7400</v>
      </c>
    </row>
    <row r="61" spans="1:8" ht="15" customHeight="1" x14ac:dyDescent="0.2">
      <c r="A61" s="20" t="s">
        <v>92</v>
      </c>
      <c r="B61" s="12">
        <v>0</v>
      </c>
      <c r="C61" s="12">
        <v>0</v>
      </c>
      <c r="D61" s="12">
        <f t="shared" si="0"/>
        <v>0</v>
      </c>
      <c r="E61" s="16">
        <v>0</v>
      </c>
      <c r="F61" s="12">
        <v>0</v>
      </c>
      <c r="G61" s="12">
        <f t="shared" si="1"/>
        <v>0</v>
      </c>
      <c r="H61" s="25">
        <v>7500</v>
      </c>
    </row>
    <row r="62" spans="1:8" ht="15" customHeight="1" x14ac:dyDescent="0.2">
      <c r="A62" s="20" t="s">
        <v>93</v>
      </c>
      <c r="B62" s="12">
        <v>0</v>
      </c>
      <c r="C62" s="12">
        <v>0</v>
      </c>
      <c r="D62" s="12">
        <f t="shared" si="0"/>
        <v>0</v>
      </c>
      <c r="E62" s="16">
        <v>0</v>
      </c>
      <c r="F62" s="12">
        <v>0</v>
      </c>
      <c r="G62" s="12">
        <f t="shared" si="1"/>
        <v>0</v>
      </c>
      <c r="H62" s="25">
        <v>7600</v>
      </c>
    </row>
    <row r="63" spans="1:8" ht="15" customHeight="1" x14ac:dyDescent="0.2">
      <c r="A63" s="20" t="s">
        <v>94</v>
      </c>
      <c r="B63" s="12">
        <v>10000000</v>
      </c>
      <c r="C63" s="12">
        <v>-2908221.4</v>
      </c>
      <c r="D63" s="12">
        <f t="shared" si="0"/>
        <v>7091778.5999999996</v>
      </c>
      <c r="E63" s="16">
        <v>0</v>
      </c>
      <c r="F63" s="12">
        <v>0</v>
      </c>
      <c r="G63" s="12">
        <f t="shared" si="1"/>
        <v>7091778.5999999996</v>
      </c>
      <c r="H63" s="25">
        <v>7900</v>
      </c>
    </row>
    <row r="64" spans="1:8" ht="15" customHeight="1" x14ac:dyDescent="0.2">
      <c r="A64" s="21" t="s">
        <v>109</v>
      </c>
      <c r="B64" s="11">
        <f>SUM(B65:B67)</f>
        <v>0</v>
      </c>
      <c r="C64" s="11">
        <f>SUM(C65:C67)</f>
        <v>0</v>
      </c>
      <c r="D64" s="11">
        <f t="shared" si="0"/>
        <v>0</v>
      </c>
      <c r="E64" s="15">
        <f>SUM(E65:E67)</f>
        <v>0</v>
      </c>
      <c r="F64" s="11">
        <f>SUM(F65:F67)</f>
        <v>0</v>
      </c>
      <c r="G64" s="11">
        <f t="shared" si="1"/>
        <v>0</v>
      </c>
      <c r="H64" s="26">
        <v>0</v>
      </c>
    </row>
    <row r="65" spans="1:8" ht="15" customHeight="1" x14ac:dyDescent="0.2">
      <c r="A65" s="20" t="s">
        <v>24</v>
      </c>
      <c r="B65" s="12">
        <v>0</v>
      </c>
      <c r="C65" s="12">
        <v>0</v>
      </c>
      <c r="D65" s="12">
        <f t="shared" si="0"/>
        <v>0</v>
      </c>
      <c r="E65" s="16">
        <v>0</v>
      </c>
      <c r="F65" s="12">
        <v>0</v>
      </c>
      <c r="G65" s="12">
        <f t="shared" si="1"/>
        <v>0</v>
      </c>
      <c r="H65" s="25">
        <v>8100</v>
      </c>
    </row>
    <row r="66" spans="1:8" ht="15" customHeight="1" x14ac:dyDescent="0.2">
      <c r="A66" s="20" t="s">
        <v>25</v>
      </c>
      <c r="B66" s="12">
        <v>0</v>
      </c>
      <c r="C66" s="12">
        <v>0</v>
      </c>
      <c r="D66" s="12">
        <f t="shared" si="0"/>
        <v>0</v>
      </c>
      <c r="E66" s="16">
        <v>0</v>
      </c>
      <c r="F66" s="12">
        <v>0</v>
      </c>
      <c r="G66" s="12">
        <f t="shared" si="1"/>
        <v>0</v>
      </c>
      <c r="H66" s="25">
        <v>8300</v>
      </c>
    </row>
    <row r="67" spans="1:8" ht="15" customHeight="1" x14ac:dyDescent="0.2">
      <c r="A67" s="20" t="s">
        <v>26</v>
      </c>
      <c r="B67" s="12">
        <v>0</v>
      </c>
      <c r="C67" s="12">
        <v>0</v>
      </c>
      <c r="D67" s="12">
        <f t="shared" si="0"/>
        <v>0</v>
      </c>
      <c r="E67" s="16">
        <v>0</v>
      </c>
      <c r="F67" s="12">
        <v>0</v>
      </c>
      <c r="G67" s="12">
        <f t="shared" si="1"/>
        <v>0</v>
      </c>
      <c r="H67" s="25">
        <v>8500</v>
      </c>
    </row>
    <row r="68" spans="1:8" ht="15" customHeight="1" x14ac:dyDescent="0.2">
      <c r="A68" s="21" t="s">
        <v>48</v>
      </c>
      <c r="B68" s="11">
        <f>SUM(B69:B75)</f>
        <v>15750000</v>
      </c>
      <c r="C68" s="11">
        <f>SUM(C69:C75)</f>
        <v>0</v>
      </c>
      <c r="D68" s="11">
        <f t="shared" si="0"/>
        <v>15750000</v>
      </c>
      <c r="E68" s="15">
        <f>SUM(E69:E75)</f>
        <v>10897125.779999999</v>
      </c>
      <c r="F68" s="11">
        <f>SUM(F69:F75)</f>
        <v>10897125.779999999</v>
      </c>
      <c r="G68" s="11">
        <f t="shared" si="1"/>
        <v>4852874.2200000007</v>
      </c>
      <c r="H68" s="26">
        <v>0</v>
      </c>
    </row>
    <row r="69" spans="1:8" ht="15" customHeight="1" x14ac:dyDescent="0.2">
      <c r="A69" s="20" t="s">
        <v>95</v>
      </c>
      <c r="B69" s="12">
        <v>8450000</v>
      </c>
      <c r="C69" s="12">
        <v>-401970.44</v>
      </c>
      <c r="D69" s="12">
        <f t="shared" ref="D69:D75" si="2">B69+C69</f>
        <v>8048029.5599999996</v>
      </c>
      <c r="E69" s="16">
        <v>6750233.7999999998</v>
      </c>
      <c r="F69" s="12">
        <v>6750233.7999999998</v>
      </c>
      <c r="G69" s="12">
        <f t="shared" ref="G69:G75" si="3">D69-E69</f>
        <v>1297795.7599999998</v>
      </c>
      <c r="H69" s="25">
        <v>9100</v>
      </c>
    </row>
    <row r="70" spans="1:8" ht="15" customHeight="1" x14ac:dyDescent="0.2">
      <c r="A70" s="20" t="s">
        <v>96</v>
      </c>
      <c r="B70" s="12">
        <v>7300000</v>
      </c>
      <c r="C70" s="12">
        <v>401970.44</v>
      </c>
      <c r="D70" s="12">
        <f t="shared" si="2"/>
        <v>7701970.4400000004</v>
      </c>
      <c r="E70" s="16">
        <v>4146891.98</v>
      </c>
      <c r="F70" s="12">
        <v>4146891.98</v>
      </c>
      <c r="G70" s="12">
        <f t="shared" si="3"/>
        <v>3555078.4600000004</v>
      </c>
      <c r="H70" s="25">
        <v>9200</v>
      </c>
    </row>
    <row r="71" spans="1:8" ht="15" customHeight="1" x14ac:dyDescent="0.2">
      <c r="A71" s="20" t="s">
        <v>97</v>
      </c>
      <c r="B71" s="12">
        <v>0</v>
      </c>
      <c r="C71" s="12">
        <v>0</v>
      </c>
      <c r="D71" s="12">
        <f t="shared" si="2"/>
        <v>0</v>
      </c>
      <c r="E71" s="16">
        <v>0</v>
      </c>
      <c r="F71" s="12">
        <v>0</v>
      </c>
      <c r="G71" s="12">
        <f t="shared" si="3"/>
        <v>0</v>
      </c>
      <c r="H71" s="25">
        <v>9300</v>
      </c>
    </row>
    <row r="72" spans="1:8" ht="15" customHeight="1" x14ac:dyDescent="0.2">
      <c r="A72" s="20" t="s">
        <v>98</v>
      </c>
      <c r="B72" s="12">
        <v>0</v>
      </c>
      <c r="C72" s="12">
        <v>0</v>
      </c>
      <c r="D72" s="12">
        <f t="shared" si="2"/>
        <v>0</v>
      </c>
      <c r="E72" s="16">
        <v>0</v>
      </c>
      <c r="F72" s="12">
        <v>0</v>
      </c>
      <c r="G72" s="12">
        <f t="shared" si="3"/>
        <v>0</v>
      </c>
      <c r="H72" s="25">
        <v>9400</v>
      </c>
    </row>
    <row r="73" spans="1:8" ht="15" customHeight="1" x14ac:dyDescent="0.2">
      <c r="A73" s="20" t="s">
        <v>99</v>
      </c>
      <c r="B73" s="12">
        <v>0</v>
      </c>
      <c r="C73" s="12">
        <v>0</v>
      </c>
      <c r="D73" s="12">
        <f t="shared" si="2"/>
        <v>0</v>
      </c>
      <c r="E73" s="16">
        <v>0</v>
      </c>
      <c r="F73" s="12">
        <v>0</v>
      </c>
      <c r="G73" s="12">
        <f t="shared" si="3"/>
        <v>0</v>
      </c>
      <c r="H73" s="25">
        <v>9500</v>
      </c>
    </row>
    <row r="74" spans="1:8" ht="15" customHeight="1" x14ac:dyDescent="0.2">
      <c r="A74" s="20" t="s">
        <v>100</v>
      </c>
      <c r="B74" s="12">
        <v>0</v>
      </c>
      <c r="C74" s="12">
        <v>0</v>
      </c>
      <c r="D74" s="12">
        <f t="shared" si="2"/>
        <v>0</v>
      </c>
      <c r="E74" s="16">
        <v>0</v>
      </c>
      <c r="F74" s="12">
        <v>0</v>
      </c>
      <c r="G74" s="12">
        <f t="shared" si="3"/>
        <v>0</v>
      </c>
      <c r="H74" s="25">
        <v>9600</v>
      </c>
    </row>
    <row r="75" spans="1:8" ht="15" customHeight="1" thickBot="1" x14ac:dyDescent="0.25">
      <c r="A75" s="23" t="s">
        <v>101</v>
      </c>
      <c r="B75" s="13">
        <v>0</v>
      </c>
      <c r="C75" s="13">
        <v>0</v>
      </c>
      <c r="D75" s="13">
        <f t="shared" si="2"/>
        <v>0</v>
      </c>
      <c r="E75" s="16">
        <v>0</v>
      </c>
      <c r="F75" s="13">
        <v>0</v>
      </c>
      <c r="G75" s="13">
        <f t="shared" si="3"/>
        <v>0</v>
      </c>
      <c r="H75" s="25">
        <v>9900</v>
      </c>
    </row>
    <row r="76" spans="1:8" ht="15" customHeight="1" thickBot="1" x14ac:dyDescent="0.25">
      <c r="A76" s="17" t="s">
        <v>110</v>
      </c>
      <c r="B76" s="18">
        <f t="shared" ref="B76:G76" si="4">SUM(B4+B12+B22+B32+B42+B52+B56+B64+B68)</f>
        <v>1110168831.4100001</v>
      </c>
      <c r="C76" s="18">
        <f t="shared" si="4"/>
        <v>241842338.39000002</v>
      </c>
      <c r="D76" s="18">
        <f t="shared" si="4"/>
        <v>1352011169.8</v>
      </c>
      <c r="E76" s="18">
        <f t="shared" si="4"/>
        <v>702351629.38</v>
      </c>
      <c r="F76" s="18">
        <f t="shared" si="4"/>
        <v>702283142.21999991</v>
      </c>
      <c r="G76" s="18">
        <f t="shared" si="4"/>
        <v>649659540.41999996</v>
      </c>
    </row>
    <row r="78" spans="1:8" x14ac:dyDescent="0.2">
      <c r="A78" s="2" t="s">
        <v>103</v>
      </c>
    </row>
    <row r="83" spans="1:5" x14ac:dyDescent="0.2">
      <c r="A83" s="1"/>
      <c r="B83" s="1"/>
      <c r="C83" s="1"/>
      <c r="D83" s="1"/>
      <c r="E83" s="1"/>
    </row>
    <row r="84" spans="1:5" x14ac:dyDescent="0.2">
      <c r="A84" s="1"/>
      <c r="B84" s="1"/>
      <c r="C84" s="1"/>
      <c r="D84" s="1"/>
      <c r="E84" s="1"/>
    </row>
    <row r="85" spans="1:5" x14ac:dyDescent="0.2">
      <c r="A85" s="27" t="s">
        <v>115</v>
      </c>
      <c r="B85" s="27"/>
      <c r="C85" s="28" t="s">
        <v>116</v>
      </c>
      <c r="D85" s="28"/>
      <c r="E85" s="28"/>
    </row>
    <row r="86" spans="1:5" ht="15" x14ac:dyDescent="0.25">
      <c r="A86" s="29" t="s">
        <v>117</v>
      </c>
      <c r="B86" s="29"/>
      <c r="C86" s="30" t="s">
        <v>118</v>
      </c>
      <c r="D86" s="30"/>
      <c r="E86" s="30"/>
    </row>
    <row r="87" spans="1:5" ht="15" x14ac:dyDescent="0.25">
      <c r="A87" s="29" t="s">
        <v>119</v>
      </c>
      <c r="B87" s="29"/>
      <c r="C87" s="30" t="s">
        <v>120</v>
      </c>
      <c r="D87" s="30"/>
      <c r="E87" s="30"/>
    </row>
    <row r="88" spans="1:5" x14ac:dyDescent="0.2">
      <c r="A88" s="1"/>
      <c r="B88" s="1"/>
      <c r="C88" s="1"/>
      <c r="D88" s="1"/>
      <c r="E88" s="1"/>
    </row>
  </sheetData>
  <sheetProtection formatCells="0" formatColumns="0" formatRows="0" autoFilter="0"/>
  <mergeCells count="9">
    <mergeCell ref="A86:B86"/>
    <mergeCell ref="C86:E86"/>
    <mergeCell ref="A87:B87"/>
    <mergeCell ref="C87:E87"/>
    <mergeCell ref="A1:G1"/>
    <mergeCell ref="G2:G3"/>
    <mergeCell ref="B2:F2"/>
    <mergeCell ref="A85:B85"/>
    <mergeCell ref="C85:E85"/>
  </mergeCells>
  <printOptions horizontalCentered="1"/>
  <pageMargins left="0.31496062992125984" right="0.11811023622047245" top="0.35433070866141736" bottom="0.35433070866141736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showGridLines="0" workbookViewId="0">
      <selection activeCell="N15" sqref="N15"/>
    </sheetView>
  </sheetViews>
  <sheetFormatPr baseColWidth="10" defaultColWidth="12" defaultRowHeight="12.75" x14ac:dyDescent="0.2"/>
  <cols>
    <col min="1" max="1" width="59.33203125" style="2" customWidth="1"/>
    <col min="2" max="7" width="18.33203125" style="2" customWidth="1"/>
    <col min="8" max="16384" width="12" style="2"/>
  </cols>
  <sheetData>
    <row r="1" spans="1:7" ht="79.5" customHeight="1" thickBot="1" x14ac:dyDescent="0.25">
      <c r="A1" s="33" t="s">
        <v>114</v>
      </c>
      <c r="B1" s="34"/>
      <c r="C1" s="34"/>
      <c r="D1" s="34"/>
      <c r="E1" s="34"/>
      <c r="F1" s="34"/>
      <c r="G1" s="35"/>
    </row>
    <row r="2" spans="1:7" ht="18.75" customHeight="1" thickBot="1" x14ac:dyDescent="0.25">
      <c r="A2" s="3"/>
      <c r="B2" s="33" t="s">
        <v>44</v>
      </c>
      <c r="C2" s="34"/>
      <c r="D2" s="34"/>
      <c r="E2" s="34"/>
      <c r="F2" s="35"/>
      <c r="G2" s="31" t="s">
        <v>43</v>
      </c>
    </row>
    <row r="3" spans="1:7" ht="29.25" customHeight="1" thickBot="1" x14ac:dyDescent="0.25">
      <c r="A3" s="4" t="s">
        <v>38</v>
      </c>
      <c r="B3" s="5" t="s">
        <v>39</v>
      </c>
      <c r="C3" s="5" t="s">
        <v>102</v>
      </c>
      <c r="D3" s="5" t="s">
        <v>40</v>
      </c>
      <c r="E3" s="5" t="s">
        <v>41</v>
      </c>
      <c r="F3" s="5" t="s">
        <v>42</v>
      </c>
      <c r="G3" s="32"/>
    </row>
    <row r="4" spans="1:7" ht="15" customHeight="1" x14ac:dyDescent="0.2">
      <c r="A4" s="6"/>
      <c r="B4" s="10"/>
      <c r="C4" s="14"/>
      <c r="D4" s="10"/>
      <c r="E4" s="14"/>
      <c r="F4" s="10"/>
      <c r="G4" s="10"/>
    </row>
    <row r="5" spans="1:7" ht="15" customHeight="1" x14ac:dyDescent="0.2">
      <c r="A5" s="7" t="s">
        <v>5</v>
      </c>
      <c r="B5" s="11">
        <f t="shared" ref="B5:G5" si="0">SUM(B6:B13)</f>
        <v>553222660.33000004</v>
      </c>
      <c r="C5" s="15">
        <f t="shared" si="0"/>
        <v>83412880.289999992</v>
      </c>
      <c r="D5" s="11">
        <f t="shared" si="0"/>
        <v>636635540.62</v>
      </c>
      <c r="E5" s="15">
        <f t="shared" si="0"/>
        <v>356812163.20000005</v>
      </c>
      <c r="F5" s="11">
        <f t="shared" si="0"/>
        <v>356788776.20000005</v>
      </c>
      <c r="G5" s="11">
        <f t="shared" si="0"/>
        <v>279823377.42000002</v>
      </c>
    </row>
    <row r="6" spans="1:7" ht="15" customHeight="1" x14ac:dyDescent="0.2">
      <c r="A6" s="8" t="s">
        <v>28</v>
      </c>
      <c r="B6" s="12">
        <v>16276527.720000001</v>
      </c>
      <c r="C6" s="16">
        <v>0</v>
      </c>
      <c r="D6" s="12">
        <f>B6+C6</f>
        <v>16276527.720000001</v>
      </c>
      <c r="E6" s="16">
        <v>10950611.140000001</v>
      </c>
      <c r="F6" s="12">
        <v>10950611.140000001</v>
      </c>
      <c r="G6" s="12">
        <f>D6-E6</f>
        <v>5325916.58</v>
      </c>
    </row>
    <row r="7" spans="1:7" ht="15" customHeight="1" x14ac:dyDescent="0.2">
      <c r="A7" s="8" t="s">
        <v>6</v>
      </c>
      <c r="B7" s="12">
        <v>1039648.37</v>
      </c>
      <c r="C7" s="16">
        <v>22000</v>
      </c>
      <c r="D7" s="12">
        <f t="shared" ref="D7:D13" si="1">B7+C7</f>
        <v>1061648.3700000001</v>
      </c>
      <c r="E7" s="16">
        <v>656969.48</v>
      </c>
      <c r="F7" s="12">
        <v>656969.48</v>
      </c>
      <c r="G7" s="12">
        <f t="shared" ref="G7:G13" si="2">D7-E7</f>
        <v>404678.89000000013</v>
      </c>
    </row>
    <row r="8" spans="1:7" ht="15" customHeight="1" x14ac:dyDescent="0.2">
      <c r="A8" s="8" t="s">
        <v>104</v>
      </c>
      <c r="B8" s="12">
        <v>93868397.219999999</v>
      </c>
      <c r="C8" s="16">
        <v>10872969.59</v>
      </c>
      <c r="D8" s="12">
        <f t="shared" si="1"/>
        <v>104741366.81</v>
      </c>
      <c r="E8" s="16">
        <v>59158484.270000003</v>
      </c>
      <c r="F8" s="12">
        <v>59158097.270000003</v>
      </c>
      <c r="G8" s="12">
        <f t="shared" si="2"/>
        <v>45582882.539999999</v>
      </c>
    </row>
    <row r="9" spans="1:7" ht="15" customHeight="1" x14ac:dyDescent="0.2">
      <c r="A9" s="8" t="s">
        <v>0</v>
      </c>
      <c r="B9" s="12">
        <v>0</v>
      </c>
      <c r="C9" s="16">
        <v>0</v>
      </c>
      <c r="D9" s="12">
        <f t="shared" si="1"/>
        <v>0</v>
      </c>
      <c r="E9" s="16">
        <v>0</v>
      </c>
      <c r="F9" s="12">
        <v>0</v>
      </c>
      <c r="G9" s="12">
        <f t="shared" si="2"/>
        <v>0</v>
      </c>
    </row>
    <row r="10" spans="1:7" ht="15" customHeight="1" x14ac:dyDescent="0.2">
      <c r="A10" s="8" t="s">
        <v>12</v>
      </c>
      <c r="B10" s="12">
        <v>110726651.98</v>
      </c>
      <c r="C10" s="16">
        <v>-4932034.95</v>
      </c>
      <c r="D10" s="12">
        <f t="shared" si="1"/>
        <v>105794617.03</v>
      </c>
      <c r="E10" s="16">
        <v>69827404.200000003</v>
      </c>
      <c r="F10" s="12">
        <v>69827404.200000003</v>
      </c>
      <c r="G10" s="12">
        <f t="shared" si="2"/>
        <v>35967212.829999998</v>
      </c>
    </row>
    <row r="11" spans="1:7" ht="15" customHeight="1" x14ac:dyDescent="0.2">
      <c r="A11" s="8" t="s">
        <v>7</v>
      </c>
      <c r="B11" s="12">
        <v>0</v>
      </c>
      <c r="C11" s="16">
        <v>0</v>
      </c>
      <c r="D11" s="12">
        <f t="shared" si="1"/>
        <v>0</v>
      </c>
      <c r="E11" s="16">
        <v>0</v>
      </c>
      <c r="F11" s="12">
        <v>0</v>
      </c>
      <c r="G11" s="12">
        <f t="shared" si="2"/>
        <v>0</v>
      </c>
    </row>
    <row r="12" spans="1:7" ht="15" customHeight="1" x14ac:dyDescent="0.2">
      <c r="A12" s="8" t="s">
        <v>29</v>
      </c>
      <c r="B12" s="12">
        <v>209106143.86000001</v>
      </c>
      <c r="C12" s="16">
        <v>71369227.079999998</v>
      </c>
      <c r="D12" s="12">
        <f t="shared" si="1"/>
        <v>280475370.94</v>
      </c>
      <c r="E12" s="16">
        <v>131965566.2</v>
      </c>
      <c r="F12" s="12">
        <v>131942566.2</v>
      </c>
      <c r="G12" s="12">
        <f t="shared" si="2"/>
        <v>148509804.74000001</v>
      </c>
    </row>
    <row r="13" spans="1:7" ht="15" customHeight="1" x14ac:dyDescent="0.2">
      <c r="A13" s="8" t="s">
        <v>8</v>
      </c>
      <c r="B13" s="12">
        <v>122205291.18000001</v>
      </c>
      <c r="C13" s="16">
        <v>6080718.5700000003</v>
      </c>
      <c r="D13" s="12">
        <f t="shared" si="1"/>
        <v>128286009.75</v>
      </c>
      <c r="E13" s="16">
        <v>84253127.909999996</v>
      </c>
      <c r="F13" s="12">
        <v>84253127.909999996</v>
      </c>
      <c r="G13" s="12">
        <f t="shared" si="2"/>
        <v>44032881.840000004</v>
      </c>
    </row>
    <row r="14" spans="1:7" ht="15" customHeight="1" x14ac:dyDescent="0.2">
      <c r="A14" s="8"/>
      <c r="B14" s="12"/>
      <c r="C14" s="16"/>
      <c r="D14" s="12"/>
      <c r="E14" s="16"/>
      <c r="F14" s="12"/>
      <c r="G14" s="12"/>
    </row>
    <row r="15" spans="1:7" ht="15" customHeight="1" x14ac:dyDescent="0.2">
      <c r="A15" s="7" t="s">
        <v>9</v>
      </c>
      <c r="B15" s="11">
        <f t="shared" ref="B15:G15" si="3">SUM(B16:B22)</f>
        <v>403574340.78000003</v>
      </c>
      <c r="C15" s="15">
        <f t="shared" si="3"/>
        <v>138492705.91999999</v>
      </c>
      <c r="D15" s="11">
        <f t="shared" si="3"/>
        <v>542067046.70000005</v>
      </c>
      <c r="E15" s="15">
        <f t="shared" si="3"/>
        <v>232813054.13999999</v>
      </c>
      <c r="F15" s="11">
        <f t="shared" si="3"/>
        <v>232802150.13999999</v>
      </c>
      <c r="G15" s="11">
        <f t="shared" si="3"/>
        <v>309253992.56</v>
      </c>
    </row>
    <row r="16" spans="1:7" ht="15" customHeight="1" x14ac:dyDescent="0.2">
      <c r="A16" s="8" t="s">
        <v>30</v>
      </c>
      <c r="B16" s="12">
        <v>0</v>
      </c>
      <c r="C16" s="16">
        <v>35520779.340000004</v>
      </c>
      <c r="D16" s="12">
        <f>B16+C16</f>
        <v>35520779.340000004</v>
      </c>
      <c r="E16" s="16">
        <v>16378681.689999999</v>
      </c>
      <c r="F16" s="12">
        <v>16378681.689999999</v>
      </c>
      <c r="G16" s="12">
        <f t="shared" ref="G16:G22" si="4">D16-E16</f>
        <v>19142097.650000006</v>
      </c>
    </row>
    <row r="17" spans="1:7" ht="15" customHeight="1" x14ac:dyDescent="0.2">
      <c r="A17" s="8" t="s">
        <v>15</v>
      </c>
      <c r="B17" s="12">
        <v>330510392.63</v>
      </c>
      <c r="C17" s="16">
        <v>60973177.729999997</v>
      </c>
      <c r="D17" s="12">
        <f t="shared" ref="D17:D22" si="5">B17+C17</f>
        <v>391483570.36000001</v>
      </c>
      <c r="E17" s="16">
        <v>165452851.11000001</v>
      </c>
      <c r="F17" s="12">
        <v>165452851.11000001</v>
      </c>
      <c r="G17" s="12">
        <f t="shared" si="4"/>
        <v>226030719.25</v>
      </c>
    </row>
    <row r="18" spans="1:7" ht="15" customHeight="1" x14ac:dyDescent="0.2">
      <c r="A18" s="8" t="s">
        <v>10</v>
      </c>
      <c r="B18" s="12">
        <v>0</v>
      </c>
      <c r="C18" s="16">
        <v>0</v>
      </c>
      <c r="D18" s="12">
        <f t="shared" si="5"/>
        <v>0</v>
      </c>
      <c r="E18" s="16">
        <v>0</v>
      </c>
      <c r="F18" s="12">
        <v>0</v>
      </c>
      <c r="G18" s="12">
        <f t="shared" si="4"/>
        <v>0</v>
      </c>
    </row>
    <row r="19" spans="1:7" ht="15" customHeight="1" x14ac:dyDescent="0.2">
      <c r="A19" s="8" t="s">
        <v>31</v>
      </c>
      <c r="B19" s="12">
        <v>12512516.220000001</v>
      </c>
      <c r="C19" s="16">
        <v>31457548.850000001</v>
      </c>
      <c r="D19" s="12">
        <f t="shared" si="5"/>
        <v>43970065.07</v>
      </c>
      <c r="E19" s="16">
        <v>8527275.1400000006</v>
      </c>
      <c r="F19" s="12">
        <v>8527275.1400000006</v>
      </c>
      <c r="G19" s="12">
        <f t="shared" si="4"/>
        <v>35442789.93</v>
      </c>
    </row>
    <row r="20" spans="1:7" ht="15" customHeight="1" x14ac:dyDescent="0.2">
      <c r="A20" s="8" t="s">
        <v>32</v>
      </c>
      <c r="B20" s="12">
        <v>0</v>
      </c>
      <c r="C20" s="16">
        <v>0</v>
      </c>
      <c r="D20" s="12">
        <f t="shared" si="5"/>
        <v>0</v>
      </c>
      <c r="E20" s="16">
        <v>0</v>
      </c>
      <c r="F20" s="12">
        <v>0</v>
      </c>
      <c r="G20" s="12">
        <f t="shared" si="4"/>
        <v>0</v>
      </c>
    </row>
    <row r="21" spans="1:7" ht="15" customHeight="1" x14ac:dyDescent="0.2">
      <c r="A21" s="8" t="s">
        <v>33</v>
      </c>
      <c r="B21" s="12">
        <v>0</v>
      </c>
      <c r="C21" s="16">
        <v>0</v>
      </c>
      <c r="D21" s="12">
        <f t="shared" si="5"/>
        <v>0</v>
      </c>
      <c r="E21" s="16">
        <v>0</v>
      </c>
      <c r="F21" s="12">
        <v>0</v>
      </c>
      <c r="G21" s="12">
        <f t="shared" si="4"/>
        <v>0</v>
      </c>
    </row>
    <row r="22" spans="1:7" ht="15" customHeight="1" x14ac:dyDescent="0.2">
      <c r="A22" s="8" t="s">
        <v>1</v>
      </c>
      <c r="B22" s="12">
        <v>60551431.93</v>
      </c>
      <c r="C22" s="16">
        <v>10541200</v>
      </c>
      <c r="D22" s="12">
        <f t="shared" si="5"/>
        <v>71092631.930000007</v>
      </c>
      <c r="E22" s="16">
        <v>42454246.200000003</v>
      </c>
      <c r="F22" s="12">
        <v>42443342.200000003</v>
      </c>
      <c r="G22" s="12">
        <f t="shared" si="4"/>
        <v>28638385.730000004</v>
      </c>
    </row>
    <row r="23" spans="1:7" ht="15" customHeight="1" x14ac:dyDescent="0.2">
      <c r="A23" s="8"/>
      <c r="B23" s="12"/>
      <c r="C23" s="16"/>
      <c r="D23" s="12"/>
      <c r="E23" s="16"/>
      <c r="F23" s="12"/>
      <c r="G23" s="12"/>
    </row>
    <row r="24" spans="1:7" ht="15" customHeight="1" x14ac:dyDescent="0.2">
      <c r="A24" s="7" t="s">
        <v>34</v>
      </c>
      <c r="B24" s="11">
        <f t="shared" ref="B24:G24" si="6">SUM(B25:B33)</f>
        <v>58884886.560000002</v>
      </c>
      <c r="C24" s="15">
        <f t="shared" si="6"/>
        <v>15861147.25</v>
      </c>
      <c r="D24" s="11">
        <f t="shared" si="6"/>
        <v>74746033.810000002</v>
      </c>
      <c r="E24" s="15">
        <f t="shared" si="6"/>
        <v>39420846.489999995</v>
      </c>
      <c r="F24" s="11">
        <f t="shared" si="6"/>
        <v>39386650.329999998</v>
      </c>
      <c r="G24" s="11">
        <f t="shared" si="6"/>
        <v>35325187.320000008</v>
      </c>
    </row>
    <row r="25" spans="1:7" ht="15" customHeight="1" x14ac:dyDescent="0.2">
      <c r="A25" s="8" t="s">
        <v>16</v>
      </c>
      <c r="B25" s="12">
        <v>44496912.93</v>
      </c>
      <c r="C25" s="16">
        <v>11884663.25</v>
      </c>
      <c r="D25" s="12">
        <f>B25+C25</f>
        <v>56381576.18</v>
      </c>
      <c r="E25" s="16">
        <v>26938224.079999998</v>
      </c>
      <c r="F25" s="12">
        <v>26904027.920000002</v>
      </c>
      <c r="G25" s="12">
        <f t="shared" ref="G25:G33" si="7">D25-E25</f>
        <v>29443352.100000001</v>
      </c>
    </row>
    <row r="26" spans="1:7" ht="15" customHeight="1" x14ac:dyDescent="0.2">
      <c r="A26" s="8" t="s">
        <v>13</v>
      </c>
      <c r="B26" s="12">
        <v>0</v>
      </c>
      <c r="C26" s="16">
        <v>0</v>
      </c>
      <c r="D26" s="12">
        <f t="shared" ref="D26:D33" si="8">B26+C26</f>
        <v>0</v>
      </c>
      <c r="E26" s="16">
        <v>0</v>
      </c>
      <c r="F26" s="12">
        <v>0</v>
      </c>
      <c r="G26" s="12">
        <f t="shared" si="7"/>
        <v>0</v>
      </c>
    </row>
    <row r="27" spans="1:7" ht="15" customHeight="1" x14ac:dyDescent="0.2">
      <c r="A27" s="8" t="s">
        <v>17</v>
      </c>
      <c r="B27" s="12">
        <v>0</v>
      </c>
      <c r="C27" s="16">
        <v>0</v>
      </c>
      <c r="D27" s="12">
        <f t="shared" si="8"/>
        <v>0</v>
      </c>
      <c r="E27" s="16">
        <v>0</v>
      </c>
      <c r="F27" s="12">
        <v>0</v>
      </c>
      <c r="G27" s="12">
        <f t="shared" si="7"/>
        <v>0</v>
      </c>
    </row>
    <row r="28" spans="1:7" ht="15" customHeight="1" x14ac:dyDescent="0.2">
      <c r="A28" s="8" t="s">
        <v>35</v>
      </c>
      <c r="B28" s="12">
        <v>0</v>
      </c>
      <c r="C28" s="16">
        <v>0</v>
      </c>
      <c r="D28" s="12">
        <f t="shared" si="8"/>
        <v>0</v>
      </c>
      <c r="E28" s="16">
        <v>0</v>
      </c>
      <c r="F28" s="12">
        <v>0</v>
      </c>
      <c r="G28" s="12">
        <f t="shared" si="7"/>
        <v>0</v>
      </c>
    </row>
    <row r="29" spans="1:7" ht="15" customHeight="1" x14ac:dyDescent="0.2">
      <c r="A29" s="8" t="s">
        <v>11</v>
      </c>
      <c r="B29" s="12">
        <v>0</v>
      </c>
      <c r="C29" s="16">
        <v>0</v>
      </c>
      <c r="D29" s="12">
        <f t="shared" si="8"/>
        <v>0</v>
      </c>
      <c r="E29" s="16">
        <v>0</v>
      </c>
      <c r="F29" s="12">
        <v>0</v>
      </c>
      <c r="G29" s="12">
        <f t="shared" si="7"/>
        <v>0</v>
      </c>
    </row>
    <row r="30" spans="1:7" ht="15" customHeight="1" x14ac:dyDescent="0.2">
      <c r="A30" s="8" t="s">
        <v>2</v>
      </c>
      <c r="B30" s="12">
        <v>0</v>
      </c>
      <c r="C30" s="16">
        <v>0</v>
      </c>
      <c r="D30" s="12">
        <f t="shared" si="8"/>
        <v>0</v>
      </c>
      <c r="E30" s="16">
        <v>0</v>
      </c>
      <c r="F30" s="12">
        <v>0</v>
      </c>
      <c r="G30" s="12">
        <f t="shared" si="7"/>
        <v>0</v>
      </c>
    </row>
    <row r="31" spans="1:7" ht="15" customHeight="1" x14ac:dyDescent="0.2">
      <c r="A31" s="8" t="s">
        <v>3</v>
      </c>
      <c r="B31" s="12">
        <v>0</v>
      </c>
      <c r="C31" s="16">
        <v>1034604</v>
      </c>
      <c r="D31" s="12">
        <f t="shared" si="8"/>
        <v>1034604</v>
      </c>
      <c r="E31" s="16">
        <v>1029664</v>
      </c>
      <c r="F31" s="12">
        <v>1029664</v>
      </c>
      <c r="G31" s="12">
        <f t="shared" si="7"/>
        <v>4940</v>
      </c>
    </row>
    <row r="32" spans="1:7" ht="15" customHeight="1" x14ac:dyDescent="0.2">
      <c r="A32" s="8" t="s">
        <v>36</v>
      </c>
      <c r="B32" s="12">
        <v>14387973.630000001</v>
      </c>
      <c r="C32" s="16">
        <v>2941880</v>
      </c>
      <c r="D32" s="12">
        <f t="shared" si="8"/>
        <v>17329853.630000003</v>
      </c>
      <c r="E32" s="16">
        <v>11452958.41</v>
      </c>
      <c r="F32" s="12">
        <v>11452958.41</v>
      </c>
      <c r="G32" s="12">
        <f t="shared" si="7"/>
        <v>5876895.2200000025</v>
      </c>
    </row>
    <row r="33" spans="1:7" ht="15" customHeight="1" x14ac:dyDescent="0.2">
      <c r="A33" s="8" t="s">
        <v>18</v>
      </c>
      <c r="B33" s="12">
        <v>0</v>
      </c>
      <c r="C33" s="16">
        <v>0</v>
      </c>
      <c r="D33" s="12">
        <f t="shared" si="8"/>
        <v>0</v>
      </c>
      <c r="E33" s="16">
        <v>0</v>
      </c>
      <c r="F33" s="12">
        <v>0</v>
      </c>
      <c r="G33" s="12">
        <f t="shared" si="7"/>
        <v>0</v>
      </c>
    </row>
    <row r="34" spans="1:7" ht="15" customHeight="1" x14ac:dyDescent="0.2">
      <c r="A34" s="8"/>
      <c r="B34" s="12"/>
      <c r="C34" s="16"/>
      <c r="D34" s="12"/>
      <c r="E34" s="16"/>
      <c r="F34" s="12"/>
      <c r="G34" s="12"/>
    </row>
    <row r="35" spans="1:7" ht="15" customHeight="1" x14ac:dyDescent="0.2">
      <c r="A35" s="7" t="s">
        <v>19</v>
      </c>
      <c r="B35" s="11">
        <f t="shared" ref="B35:G35" si="9">SUM(B36:B39)</f>
        <v>94486943.739999995</v>
      </c>
      <c r="C35" s="15">
        <f t="shared" si="9"/>
        <v>4075604.93</v>
      </c>
      <c r="D35" s="11">
        <f t="shared" si="9"/>
        <v>98562548.670000002</v>
      </c>
      <c r="E35" s="15">
        <f t="shared" si="9"/>
        <v>73305565.549999997</v>
      </c>
      <c r="F35" s="11">
        <f t="shared" si="9"/>
        <v>73305565.549999997</v>
      </c>
      <c r="G35" s="11">
        <f t="shared" si="9"/>
        <v>25256983.120000005</v>
      </c>
    </row>
    <row r="36" spans="1:7" ht="15" customHeight="1" x14ac:dyDescent="0.2">
      <c r="A36" s="8" t="s">
        <v>37</v>
      </c>
      <c r="B36" s="12">
        <v>0</v>
      </c>
      <c r="C36" s="16">
        <v>0</v>
      </c>
      <c r="D36" s="12">
        <f>B36+C36</f>
        <v>0</v>
      </c>
      <c r="E36" s="16">
        <v>0</v>
      </c>
      <c r="F36" s="12">
        <v>0</v>
      </c>
      <c r="G36" s="12">
        <f t="shared" ref="G36:G39" si="10">D36-E36</f>
        <v>0</v>
      </c>
    </row>
    <row r="37" spans="1:7" ht="15" customHeight="1" x14ac:dyDescent="0.2">
      <c r="A37" s="8" t="s">
        <v>14</v>
      </c>
      <c r="B37" s="12">
        <v>94486943.739999995</v>
      </c>
      <c r="C37" s="16">
        <v>4075604.93</v>
      </c>
      <c r="D37" s="12">
        <f t="shared" ref="D37:D39" si="11">B37+C37</f>
        <v>98562548.670000002</v>
      </c>
      <c r="E37" s="16">
        <v>73305565.549999997</v>
      </c>
      <c r="F37" s="12">
        <v>73305565.549999997</v>
      </c>
      <c r="G37" s="12">
        <f t="shared" si="10"/>
        <v>25256983.120000005</v>
      </c>
    </row>
    <row r="38" spans="1:7" ht="15" customHeight="1" x14ac:dyDescent="0.2">
      <c r="A38" s="8" t="s">
        <v>20</v>
      </c>
      <c r="B38" s="12">
        <v>0</v>
      </c>
      <c r="C38" s="16">
        <v>0</v>
      </c>
      <c r="D38" s="12">
        <f t="shared" si="11"/>
        <v>0</v>
      </c>
      <c r="E38" s="16">
        <v>0</v>
      </c>
      <c r="F38" s="12">
        <v>0</v>
      </c>
      <c r="G38" s="12">
        <f t="shared" si="10"/>
        <v>0</v>
      </c>
    </row>
    <row r="39" spans="1:7" ht="15" customHeight="1" x14ac:dyDescent="0.2">
      <c r="A39" s="8" t="s">
        <v>4</v>
      </c>
      <c r="B39" s="12">
        <v>0</v>
      </c>
      <c r="C39" s="16">
        <v>0</v>
      </c>
      <c r="D39" s="12">
        <f t="shared" si="11"/>
        <v>0</v>
      </c>
      <c r="E39" s="16">
        <v>0</v>
      </c>
      <c r="F39" s="12">
        <v>0</v>
      </c>
      <c r="G39" s="12">
        <f t="shared" si="10"/>
        <v>0</v>
      </c>
    </row>
    <row r="40" spans="1:7" ht="15" customHeight="1" thickBot="1" x14ac:dyDescent="0.25">
      <c r="A40" s="9"/>
      <c r="B40" s="13"/>
      <c r="C40" s="16"/>
      <c r="D40" s="13"/>
      <c r="E40" s="16"/>
      <c r="F40" s="13"/>
      <c r="G40" s="13"/>
    </row>
    <row r="41" spans="1:7" ht="15" customHeight="1" thickBot="1" x14ac:dyDescent="0.25">
      <c r="A41" s="17" t="s">
        <v>110</v>
      </c>
      <c r="B41" s="18">
        <f t="shared" ref="B41:G41" si="12">SUM(B35+B24+B15+B5)</f>
        <v>1110168831.4100001</v>
      </c>
      <c r="C41" s="18">
        <f t="shared" si="12"/>
        <v>241842338.38999999</v>
      </c>
      <c r="D41" s="18">
        <f t="shared" si="12"/>
        <v>1352011169.8000002</v>
      </c>
      <c r="E41" s="18">
        <f t="shared" si="12"/>
        <v>702351629.38</v>
      </c>
      <c r="F41" s="18">
        <f t="shared" si="12"/>
        <v>702283142.22000003</v>
      </c>
      <c r="G41" s="18">
        <f t="shared" si="12"/>
        <v>649659540.42000008</v>
      </c>
    </row>
    <row r="43" spans="1:7" x14ac:dyDescent="0.2">
      <c r="A43" s="2" t="s">
        <v>103</v>
      </c>
    </row>
    <row r="47" spans="1:7" x14ac:dyDescent="0.2">
      <c r="A47" s="1"/>
      <c r="B47" s="1"/>
      <c r="C47" s="1"/>
      <c r="D47" s="1"/>
      <c r="E47" s="1"/>
    </row>
    <row r="48" spans="1:7" x14ac:dyDescent="0.2">
      <c r="A48" s="1"/>
      <c r="B48" s="1"/>
      <c r="C48" s="1"/>
      <c r="D48" s="1"/>
      <c r="E48" s="1"/>
    </row>
    <row r="49" spans="1:5" x14ac:dyDescent="0.2">
      <c r="A49" s="1"/>
      <c r="B49" s="1"/>
      <c r="C49" s="1"/>
      <c r="D49" s="1"/>
      <c r="E49" s="1"/>
    </row>
    <row r="50" spans="1:5" x14ac:dyDescent="0.2">
      <c r="A50" s="27" t="s">
        <v>115</v>
      </c>
      <c r="B50" s="27"/>
      <c r="C50" s="28" t="s">
        <v>116</v>
      </c>
      <c r="D50" s="28"/>
      <c r="E50" s="28"/>
    </row>
    <row r="51" spans="1:5" ht="15" x14ac:dyDescent="0.25">
      <c r="A51" s="29" t="s">
        <v>117</v>
      </c>
      <c r="B51" s="29"/>
      <c r="C51" s="30" t="s">
        <v>118</v>
      </c>
      <c r="D51" s="30"/>
      <c r="E51" s="30"/>
    </row>
    <row r="52" spans="1:5" ht="15" x14ac:dyDescent="0.25">
      <c r="A52" s="29" t="s">
        <v>119</v>
      </c>
      <c r="B52" s="29"/>
      <c r="C52" s="30" t="s">
        <v>120</v>
      </c>
      <c r="D52" s="30"/>
      <c r="E52" s="30"/>
    </row>
    <row r="53" spans="1:5" x14ac:dyDescent="0.2">
      <c r="A53" s="1"/>
      <c r="B53" s="1"/>
      <c r="C53" s="1"/>
      <c r="D53" s="1"/>
      <c r="E53" s="1"/>
    </row>
  </sheetData>
  <sheetProtection formatCells="0" formatColumns="0" formatRows="0" autoFilter="0"/>
  <mergeCells count="9">
    <mergeCell ref="A1:G1"/>
    <mergeCell ref="B2:F2"/>
    <mergeCell ref="A50:B50"/>
    <mergeCell ref="C50:E50"/>
    <mergeCell ref="A51:B51"/>
    <mergeCell ref="C51:E51"/>
    <mergeCell ref="A52:B52"/>
    <mergeCell ref="C52:E52"/>
    <mergeCell ref="G2:G3"/>
  </mergeCells>
  <printOptions horizontalCentered="1"/>
  <pageMargins left="0.31496062992125984" right="0.11811023622047245" top="0.35433070866141736" bottom="0.35433070866141736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lastPrinted>2025-10-15T19:28:30Z</cp:lastPrinted>
  <dcterms:created xsi:type="dcterms:W3CDTF">2014-02-10T03:37:14Z</dcterms:created>
  <dcterms:modified xsi:type="dcterms:W3CDTF">2025-10-23T16:17:58Z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